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360" yWindow="120" windowWidth="11580" windowHeight="8835" activeTab="0"/>
  </bookViews>
  <sheets>
    <sheet name="Spielbericht" sheetId="1" r:id="rId1"/>
    <sheet name="Einzelergebnisse" sheetId="2" r:id="rId2"/>
    <sheet name="Wurfzettel" sheetId="3" r:id="rId3"/>
    <sheet name="Gebrauchanweisung" sheetId="4" r:id="rId4"/>
  </sheets>
  <definedNames/>
  <calcPr fullCalcOnLoad="1"/>
</workbook>
</file>

<file path=xl/sharedStrings.xml><?xml version="1.0" encoding="utf-8"?>
<sst xmlns="http://schemas.openxmlformats.org/spreadsheetml/2006/main" count="186" uniqueCount="68">
  <si>
    <t>H</t>
  </si>
  <si>
    <t>G</t>
  </si>
  <si>
    <t>Durchgang 1</t>
  </si>
  <si>
    <r>
      <t xml:space="preserve">H </t>
    </r>
    <r>
      <rPr>
        <b/>
        <sz val="10"/>
        <color indexed="10"/>
        <rFont val="Arial"/>
        <family val="2"/>
      </rPr>
      <t>1</t>
    </r>
  </si>
  <si>
    <r>
      <t>G</t>
    </r>
    <r>
      <rPr>
        <b/>
        <sz val="10"/>
        <color indexed="12"/>
        <rFont val="Arial"/>
        <family val="2"/>
      </rPr>
      <t xml:space="preserve"> 1</t>
    </r>
  </si>
  <si>
    <r>
      <t>G</t>
    </r>
    <r>
      <rPr>
        <b/>
        <sz val="10"/>
        <color indexed="12"/>
        <rFont val="Arial"/>
        <family val="2"/>
      </rPr>
      <t xml:space="preserve"> 2</t>
    </r>
  </si>
  <si>
    <r>
      <t>G</t>
    </r>
    <r>
      <rPr>
        <b/>
        <sz val="10"/>
        <color indexed="12"/>
        <rFont val="Arial"/>
        <family val="2"/>
      </rPr>
      <t xml:space="preserve"> 3</t>
    </r>
  </si>
  <si>
    <r>
      <t>G</t>
    </r>
    <r>
      <rPr>
        <b/>
        <sz val="10"/>
        <color indexed="12"/>
        <rFont val="Arial"/>
        <family val="2"/>
      </rPr>
      <t xml:space="preserve"> 4</t>
    </r>
  </si>
  <si>
    <r>
      <t xml:space="preserve">H </t>
    </r>
    <r>
      <rPr>
        <b/>
        <sz val="16"/>
        <rFont val="Arial"/>
        <family val="2"/>
      </rPr>
      <t>=</t>
    </r>
  </si>
  <si>
    <t>Durchgang 2</t>
  </si>
  <si>
    <t>Durchgang 3</t>
  </si>
  <si>
    <r>
      <t xml:space="preserve">G </t>
    </r>
    <r>
      <rPr>
        <b/>
        <sz val="16"/>
        <rFont val="Arial"/>
        <family val="2"/>
      </rPr>
      <t>=</t>
    </r>
  </si>
  <si>
    <t>T K V - P o k a l   C l a s s i c</t>
  </si>
  <si>
    <t>Durchgang 4</t>
  </si>
  <si>
    <t xml:space="preserve"> Bestätigung Spielergebnis / Unterschriften</t>
  </si>
  <si>
    <t xml:space="preserve"> Heim-Mannschaftsleiter:</t>
  </si>
  <si>
    <t xml:space="preserve"> Gast-Mannschaftsleiter:</t>
  </si>
  <si>
    <t xml:space="preserve"> Schiedsrichter:</t>
  </si>
  <si>
    <t xml:space="preserve"> Wettspielort:</t>
  </si>
  <si>
    <t xml:space="preserve"> Datum:</t>
  </si>
  <si>
    <t xml:space="preserve"> Spielzeit:</t>
  </si>
  <si>
    <t>Spiel-Nr.:</t>
  </si>
  <si>
    <t xml:space="preserve">Name:                                            </t>
  </si>
  <si>
    <t>V</t>
  </si>
  <si>
    <t>A</t>
  </si>
  <si>
    <t>F</t>
  </si>
  <si>
    <t>S</t>
  </si>
  <si>
    <t>Z-S</t>
  </si>
  <si>
    <t>Durchgang</t>
  </si>
  <si>
    <t>Vorname, Name</t>
  </si>
  <si>
    <t>Ergebnis:</t>
  </si>
  <si>
    <r>
      <t xml:space="preserve">H </t>
    </r>
    <r>
      <rPr>
        <b/>
        <sz val="10"/>
        <color indexed="10"/>
        <rFont val="Arial"/>
        <family val="2"/>
      </rPr>
      <t>2</t>
    </r>
  </si>
  <si>
    <r>
      <t xml:space="preserve">H </t>
    </r>
    <r>
      <rPr>
        <b/>
        <sz val="10"/>
        <color indexed="10"/>
        <rFont val="Arial"/>
        <family val="2"/>
      </rPr>
      <t>3</t>
    </r>
  </si>
  <si>
    <r>
      <t xml:space="preserve">H </t>
    </r>
    <r>
      <rPr>
        <b/>
        <sz val="10"/>
        <color indexed="10"/>
        <rFont val="Arial"/>
        <family val="2"/>
      </rPr>
      <t>4</t>
    </r>
  </si>
  <si>
    <t>Liebe Kegelfreunde!</t>
  </si>
  <si>
    <t>Hier noch einige Hinweise zur Handhabung:</t>
  </si>
  <si>
    <t>Im Blatt Spielbericht müssen nur die Grundeingaben gemacht werden, d.h. Ihr müsst nur Heim- und</t>
  </si>
  <si>
    <t>Die Wurfzettel können dann ausgedruckt und zur Übernahme am Automaten genutzt werden.</t>
  </si>
  <si>
    <t>Im Blatt Einzelergebnisse werden dann die Ergebnisse pro Durchgang eingetragen, die dann automatisch</t>
  </si>
  <si>
    <t>ins Blatt Spielbericht mit der entsprechenden Punktwertung übernommen werden.</t>
  </si>
  <si>
    <t>Nach Spielende bei Bedarf noch unter Bemerkungen die entsprechenden Angaben machen, den</t>
  </si>
  <si>
    <t>Bericht ausdrucken, unterschreiben, fertig.</t>
  </si>
  <si>
    <t>alle von Euch eingetragenen Daten werden gelöscht.</t>
  </si>
  <si>
    <t>Viel Spaß bei der Benutzung!</t>
  </si>
  <si>
    <t>Spielort und Spielzeit eintragen. Diese Daten werden dann in die Blätter Einzelergebnisse und Wurfzettel</t>
  </si>
  <si>
    <t>übernommen.</t>
  </si>
  <si>
    <t>Um einen neuen, leeren Spielbericht zu bekommen, einfach die Tastenkombination Strg+i drücken und</t>
  </si>
  <si>
    <t>Satzpunkte:</t>
  </si>
  <si>
    <t>Kegel</t>
  </si>
  <si>
    <t>SP</t>
  </si>
  <si>
    <t>MP</t>
  </si>
  <si>
    <t>Heim</t>
  </si>
  <si>
    <t>Gast</t>
  </si>
  <si>
    <t>MP Ges. Endstand:</t>
  </si>
  <si>
    <r>
      <t xml:space="preserve"> </t>
    </r>
    <r>
      <rPr>
        <b/>
        <u val="single"/>
        <sz val="9"/>
        <rFont val="Arial"/>
        <family val="2"/>
      </rPr>
      <t>Verteiler:</t>
    </r>
    <r>
      <rPr>
        <sz val="9"/>
        <rFont val="Arial"/>
        <family val="2"/>
      </rPr>
      <t xml:space="preserve"> Original an den TKV-Pokalkoordinator, Kopien an die Mannschaftsleiter (2)</t>
    </r>
  </si>
  <si>
    <r>
      <t xml:space="preserve"> </t>
    </r>
    <r>
      <rPr>
        <b/>
        <u val="single"/>
        <sz val="9"/>
        <rFont val="Arial"/>
        <family val="2"/>
      </rPr>
      <t>Hinweis:</t>
    </r>
    <r>
      <rPr>
        <sz val="9"/>
        <rFont val="Arial"/>
        <family val="0"/>
      </rPr>
      <t xml:space="preserve"> SP - Satzpunkte, MP - Mannschaftspunkte</t>
    </r>
  </si>
  <si>
    <t>MP aus Duellen:</t>
  </si>
  <si>
    <t>Gesamtkegel / MP:</t>
  </si>
  <si>
    <t>Bemerkungen:</t>
  </si>
  <si>
    <t xml:space="preserve"> Jugend</t>
  </si>
  <si>
    <t>"Sudden Victory"
(SV)</t>
  </si>
  <si>
    <t>SV nur bei
3:3 MP &amp; 8:8 SP</t>
  </si>
  <si>
    <t>Wettspielprotokoll 4 X 30 Wurf</t>
  </si>
  <si>
    <t>Heimmannschaft H - Gastmannschaft G</t>
  </si>
  <si>
    <t>erstellt durch Frank Breitbarth</t>
  </si>
  <si>
    <t>Frauen</t>
  </si>
  <si>
    <t>Männer</t>
  </si>
  <si>
    <t>Gastmannschaft, die jeweiligen Spielernamen, die Spielklasse (Frauen oder Männer), die Spielnummer,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</si>
</sst>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F400]h:mm:ss\ AM/PM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mm\-\y\y"/>
    <numFmt numFmtId="182" formatCode="h:mm"/>
    <numFmt numFmtId="183" formatCode="h:mm:ss"/>
    <numFmt numFmtId="184" formatCode="m/\d/\y\y\ h:mm"/>
    <numFmt numFmtId="185" formatCode="0,000"/>
    <numFmt numFmtId="186" formatCode="00,000"/>
    <numFmt numFmtId="187" formatCode="000,000"/>
    <numFmt numFmtId="188" formatCode="\+#,000;\ \-#,000"/>
    <numFmt numFmtId="189" formatCode="d/\ mmmm\ yyyy"/>
    <numFmt numFmtId="190" formatCode="dd\ mm\ yy"/>
    <numFmt numFmtId="191" formatCode="d/\ mmm\ yy"/>
    <numFmt numFmtId="192" formatCode="d/m/yy"/>
    <numFmt numFmtId="193" formatCode="hh:mm\ \Uh\r"/>
    <numFmt numFmtId="194" formatCode="hh:mm\ &quot;Uhr&quot;"/>
    <numFmt numFmtId="195" formatCode="mmm\ yyyy"/>
    <numFmt numFmtId="196" formatCode="d/m/yyyy"/>
    <numFmt numFmtId="197" formatCode="#,##0;\-#,##0"/>
    <numFmt numFmtId="198" formatCode="#,##0;[Red]\-#,##0"/>
    <numFmt numFmtId="199" formatCode="#,##0.00;\-#,##0.00"/>
    <numFmt numFmtId="200" formatCode="#,##0.00;[Red]\-#,##0.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#,##0&quot;DM&quot;_);\(#,##0&quot;DM&quot;\)"/>
    <numFmt numFmtId="205" formatCode="#,##0&quot;DM&quot;_);[Red]\(#,##0&quot;DM&quot;\)"/>
    <numFmt numFmtId="206" formatCode="#,##0.00&quot;DM&quot;_);\(#,##0.00&quot;DM&quot;\)"/>
    <numFmt numFmtId="207" formatCode="#,##0.00&quot;DM&quot;_);[Red]\(#,##0.00&quot;DM&quot;\)"/>
    <numFmt numFmtId="208" formatCode="_ * #,##0_)&quot;DM&quot;_ ;_ * \(#,##0\)&quot;DM&quot;_ ;_ * &quot;-&quot;_)&quot;DM&quot;_ ;_ @_ "/>
    <numFmt numFmtId="209" formatCode="_ * #,##0_)_D_M_ ;_ * \(#,##0\)_D_M_ ;_ * &quot;-&quot;_)_D_M_ ;_ @_ "/>
    <numFmt numFmtId="210" formatCode="_ * #,##0.00_)&quot;DM&quot;_ ;_ * \(#,##0.00\)&quot;DM&quot;_ ;_ * &quot;-&quot;??_)&quot;DM&quot;_ ;_ @_ "/>
    <numFmt numFmtId="211" formatCode="_ * #,##0.00_)_D_M_ ;_ * \(#,##0.00\)_D_M_ ;_ * &quot;-&quot;??_)_D_M_ ;_ @_ "/>
    <numFmt numFmtId="212" formatCode="dd/\ mm\ yy"/>
    <numFmt numFmtId="213" formatCode="mmm/\ yy"/>
    <numFmt numFmtId="214" formatCode="d/m"/>
    <numFmt numFmtId="215" formatCode="dd/mm"/>
    <numFmt numFmtId="216" formatCode="mm/yy"/>
    <numFmt numFmtId="217" formatCode="hh:mm:ss\ &quot;Uhr&quot;"/>
    <numFmt numFmtId="218" formatCode="[$-407]dddd\,\ d\.\ mmmm\ yyyy"/>
    <numFmt numFmtId="219" formatCode="[$-407]mmm/\ yy;@"/>
    <numFmt numFmtId="220" formatCode="[$-407]mmmmm\ yy;@"/>
    <numFmt numFmtId="221" formatCode="d/m;@"/>
    <numFmt numFmtId="222" formatCode="00000"/>
    <numFmt numFmtId="223" formatCode="dd\ mm"/>
    <numFmt numFmtId="224" formatCode="000000"/>
    <numFmt numFmtId="225" formatCode="d/\ mmm"/>
    <numFmt numFmtId="226" formatCode="[$-407]d/\ mmmm\ yyyy;@"/>
  </numFmts>
  <fonts count="25">
    <font>
      <sz val="10"/>
      <name val="Arial"/>
      <family val="0"/>
    </font>
    <font>
      <sz val="16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28"/>
      <name val="Arial"/>
      <family val="0"/>
    </font>
    <font>
      <b/>
      <sz val="12"/>
      <name val="Arial"/>
      <family val="2"/>
    </font>
    <font>
      <u val="single"/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20"/>
      <name val="Arial"/>
      <family val="2"/>
    </font>
    <font>
      <sz val="14"/>
      <name val="Arial"/>
      <family val="0"/>
    </font>
    <font>
      <sz val="8"/>
      <name val="Arial"/>
      <family val="2"/>
    </font>
    <font>
      <sz val="24"/>
      <name val="Arial"/>
      <family val="0"/>
    </font>
    <font>
      <sz val="16"/>
      <color indexed="10"/>
      <name val="Arial"/>
      <family val="2"/>
    </font>
    <font>
      <b/>
      <sz val="22"/>
      <color indexed="9"/>
      <name val="Arial"/>
      <family val="2"/>
    </font>
    <font>
      <b/>
      <sz val="2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2" borderId="0" xfId="0" applyFill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16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30" xfId="0" applyNumberFormat="1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6" fillId="2" borderId="10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1" fontId="18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horizontal="left" vertical="top"/>
      <protection/>
    </xf>
    <xf numFmtId="0" fontId="8" fillId="2" borderId="8" xfId="0" applyFont="1" applyFill="1" applyBorder="1" applyAlignment="1" applyProtection="1">
      <alignment horizontal="left" vertical="top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/>
    </xf>
    <xf numFmtId="0" fontId="4" fillId="2" borderId="32" xfId="0" applyFont="1" applyFill="1" applyBorder="1" applyAlignment="1" applyProtection="1">
      <alignment horizontal="left" vertical="center"/>
      <protection/>
    </xf>
    <xf numFmtId="0" fontId="8" fillId="2" borderId="33" xfId="0" applyFont="1" applyFill="1" applyBorder="1" applyAlignment="1" applyProtection="1">
      <alignment horizontal="center" vertical="center"/>
      <protection/>
    </xf>
    <xf numFmtId="0" fontId="8" fillId="2" borderId="34" xfId="0" applyFont="1" applyFill="1" applyBorder="1" applyAlignment="1" applyProtection="1">
      <alignment horizontal="center" vertical="center"/>
      <protection/>
    </xf>
    <xf numFmtId="0" fontId="8" fillId="2" borderId="35" xfId="0" applyFont="1" applyFill="1" applyBorder="1" applyAlignment="1" applyProtection="1">
      <alignment horizontal="center" vertical="center"/>
      <protection/>
    </xf>
    <xf numFmtId="0" fontId="9" fillId="2" borderId="36" xfId="0" applyFont="1" applyFill="1" applyBorder="1" applyAlignment="1" applyProtection="1">
      <alignment horizontal="center" vertical="center"/>
      <protection/>
    </xf>
    <xf numFmtId="0" fontId="9" fillId="2" borderId="34" xfId="0" applyFont="1" applyFill="1" applyBorder="1" applyAlignment="1" applyProtection="1">
      <alignment horizontal="center" vertical="center"/>
      <protection/>
    </xf>
    <xf numFmtId="0" fontId="7" fillId="2" borderId="31" xfId="0" applyFont="1" applyFill="1" applyBorder="1" applyAlignment="1" applyProtection="1">
      <alignment horizontal="center" vertical="center"/>
      <protection/>
    </xf>
    <xf numFmtId="0" fontId="7" fillId="2" borderId="37" xfId="0" applyFont="1" applyFill="1" applyBorder="1" applyAlignment="1" applyProtection="1">
      <alignment horizontal="center" vertical="center"/>
      <protection/>
    </xf>
    <xf numFmtId="0" fontId="7" fillId="2" borderId="38" xfId="0" applyFont="1" applyFill="1" applyBorder="1" applyAlignment="1" applyProtection="1">
      <alignment horizontal="center" vertical="center"/>
      <protection/>
    </xf>
    <xf numFmtId="0" fontId="7" fillId="2" borderId="39" xfId="0" applyNumberFormat="1" applyFont="1" applyFill="1" applyBorder="1" applyAlignment="1" applyProtection="1">
      <alignment horizontal="center" vertical="center"/>
      <protection/>
    </xf>
    <xf numFmtId="0" fontId="7" fillId="2" borderId="38" xfId="0" applyNumberFormat="1" applyFont="1" applyFill="1" applyBorder="1" applyAlignment="1" applyProtection="1">
      <alignment horizontal="center" vertical="center"/>
      <protection/>
    </xf>
    <xf numFmtId="0" fontId="7" fillId="2" borderId="32" xfId="0" applyFont="1" applyFill="1" applyBorder="1" applyAlignment="1" applyProtection="1">
      <alignment horizontal="center" vertical="center"/>
      <protection/>
    </xf>
    <xf numFmtId="0" fontId="7" fillId="2" borderId="34" xfId="0" applyFont="1" applyFill="1" applyBorder="1" applyAlignment="1" applyProtection="1">
      <alignment horizontal="center" vertical="center"/>
      <protection/>
    </xf>
    <xf numFmtId="0" fontId="7" fillId="2" borderId="36" xfId="0" applyNumberFormat="1" applyFont="1" applyFill="1" applyBorder="1" applyAlignment="1" applyProtection="1">
      <alignment horizontal="center" vertical="center"/>
      <protection/>
    </xf>
    <xf numFmtId="0" fontId="7" fillId="2" borderId="34" xfId="0" applyNumberFormat="1" applyFont="1" applyFill="1" applyBorder="1" applyAlignment="1" applyProtection="1">
      <alignment horizontal="center" vertical="center"/>
      <protection/>
    </xf>
    <xf numFmtId="0" fontId="3" fillId="2" borderId="40" xfId="0" applyFont="1" applyFill="1" applyBorder="1" applyAlignment="1" applyProtection="1">
      <alignment horizontal="left" vertical="center"/>
      <protection/>
    </xf>
    <xf numFmtId="0" fontId="4" fillId="2" borderId="33" xfId="0" applyFont="1" applyFill="1" applyBorder="1" applyAlignment="1" applyProtection="1">
      <alignment horizontal="left" vertical="center"/>
      <protection/>
    </xf>
    <xf numFmtId="0" fontId="7" fillId="2" borderId="40" xfId="0" applyFont="1" applyFill="1" applyBorder="1" applyAlignment="1" applyProtection="1">
      <alignment horizontal="center" vertical="center"/>
      <protection/>
    </xf>
    <xf numFmtId="0" fontId="7" fillId="2" borderId="33" xfId="0" applyFont="1" applyFill="1" applyBorder="1" applyAlignment="1" applyProtection="1">
      <alignment horizontal="center" vertical="center"/>
      <protection/>
    </xf>
    <xf numFmtId="0" fontId="7" fillId="2" borderId="41" xfId="0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42" xfId="0" applyNumberFormat="1" applyFont="1" applyFill="1" applyBorder="1" applyAlignment="1" applyProtection="1">
      <alignment horizontal="center" vertical="center"/>
      <protection/>
    </xf>
    <xf numFmtId="0" fontId="12" fillId="2" borderId="36" xfId="0" applyNumberFormat="1" applyFont="1" applyFill="1" applyBorder="1" applyAlignment="1" applyProtection="1">
      <alignment horizontal="center" vertical="center"/>
      <protection/>
    </xf>
    <xf numFmtId="0" fontId="12" fillId="2" borderId="34" xfId="0" applyNumberFormat="1" applyFont="1" applyFill="1" applyBorder="1" applyAlignment="1" applyProtection="1">
      <alignment horizontal="center" vertical="center"/>
      <protection/>
    </xf>
    <xf numFmtId="0" fontId="12" fillId="2" borderId="43" xfId="0" applyFont="1" applyFill="1" applyBorder="1" applyAlignment="1" applyProtection="1">
      <alignment horizontal="center" vertical="center"/>
      <protection/>
    </xf>
    <xf numFmtId="0" fontId="12" fillId="2" borderId="36" xfId="0" applyNumberFormat="1" applyFont="1" applyFill="1" applyBorder="1" applyAlignment="1" applyProtection="1">
      <alignment horizontal="center" vertical="center"/>
      <protection/>
    </xf>
    <xf numFmtId="0" fontId="12" fillId="2" borderId="34" xfId="0" applyNumberFormat="1" applyFont="1" applyFill="1" applyBorder="1" applyAlignment="1" applyProtection="1">
      <alignment horizontal="center" vertical="center"/>
      <protection/>
    </xf>
    <xf numFmtId="0" fontId="7" fillId="2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7" fillId="2" borderId="46" xfId="0" applyFont="1" applyFill="1" applyBorder="1" applyAlignment="1" applyProtection="1">
      <alignment horizontal="center" vertical="center"/>
      <protection/>
    </xf>
    <xf numFmtId="0" fontId="7" fillId="2" borderId="47" xfId="0" applyNumberFormat="1" applyFont="1" applyFill="1" applyBorder="1" applyAlignment="1" applyProtection="1">
      <alignment horizontal="center" vertical="center"/>
      <protection/>
    </xf>
    <xf numFmtId="172" fontId="13" fillId="2" borderId="0" xfId="0" applyNumberFormat="1" applyFont="1" applyFill="1" applyBorder="1" applyAlignment="1" applyProtection="1">
      <alignment horizontal="left" vertical="center"/>
      <protection locked="0"/>
    </xf>
    <xf numFmtId="14" fontId="13" fillId="2" borderId="0" xfId="0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 applyProtection="1">
      <alignment vertical="center"/>
      <protection/>
    </xf>
    <xf numFmtId="0" fontId="0" fillId="4" borderId="0" xfId="0" applyFill="1" applyAlignment="1">
      <alignment horizontal="center"/>
    </xf>
    <xf numFmtId="0" fontId="7" fillId="2" borderId="48" xfId="0" applyFont="1" applyFill="1" applyBorder="1" applyAlignment="1" applyProtection="1">
      <alignment horizontal="center" vertical="center"/>
      <protection/>
    </xf>
    <xf numFmtId="0" fontId="7" fillId="2" borderId="49" xfId="0" applyFont="1" applyFill="1" applyBorder="1" applyAlignment="1" applyProtection="1">
      <alignment horizontal="center" vertical="center"/>
      <protection/>
    </xf>
    <xf numFmtId="0" fontId="7" fillId="2" borderId="50" xfId="0" applyFont="1" applyFill="1" applyBorder="1" applyAlignment="1" applyProtection="1">
      <alignment horizontal="center" vertical="center"/>
      <protection/>
    </xf>
    <xf numFmtId="0" fontId="7" fillId="2" borderId="51" xfId="0" applyFont="1" applyFill="1" applyBorder="1" applyAlignment="1" applyProtection="1">
      <alignment horizontal="center" vertical="center"/>
      <protection/>
    </xf>
    <xf numFmtId="0" fontId="7" fillId="2" borderId="52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8" fillId="2" borderId="8" xfId="0" applyFont="1" applyFill="1" applyBorder="1" applyAlignment="1" applyProtection="1">
      <alignment horizontal="left" vertical="center"/>
      <protection/>
    </xf>
    <xf numFmtId="0" fontId="8" fillId="2" borderId="53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7" fillId="2" borderId="55" xfId="0" applyFont="1" applyFill="1" applyBorder="1" applyAlignment="1" applyProtection="1">
      <alignment horizontal="center" vertical="center"/>
      <protection/>
    </xf>
    <xf numFmtId="0" fontId="7" fillId="2" borderId="56" xfId="0" applyFont="1" applyFill="1" applyBorder="1" applyAlignment="1" applyProtection="1">
      <alignment horizontal="center" vertical="center"/>
      <protection/>
    </xf>
    <xf numFmtId="0" fontId="7" fillId="2" borderId="57" xfId="0" applyFont="1" applyFill="1" applyBorder="1" applyAlignment="1" applyProtection="1">
      <alignment horizontal="center" vertical="center"/>
      <protection/>
    </xf>
    <xf numFmtId="0" fontId="7" fillId="2" borderId="37" xfId="0" applyFont="1" applyFill="1" applyBorder="1" applyAlignment="1" applyProtection="1">
      <alignment horizontal="center" vertical="center"/>
      <protection/>
    </xf>
    <xf numFmtId="0" fontId="7" fillId="2" borderId="58" xfId="0" applyFont="1" applyFill="1" applyBorder="1" applyAlignment="1" applyProtection="1">
      <alignment horizontal="center" vertical="center"/>
      <protection/>
    </xf>
    <xf numFmtId="0" fontId="7" fillId="2" borderId="43" xfId="0" applyFont="1" applyFill="1" applyBorder="1" applyAlignment="1" applyProtection="1">
      <alignment horizontal="center" vertical="center"/>
      <protection/>
    </xf>
    <xf numFmtId="172" fontId="8" fillId="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8" fillId="2" borderId="44" xfId="0" applyFont="1" applyFill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8" fillId="2" borderId="3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7" fillId="2" borderId="62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9" fillId="2" borderId="49" xfId="0" applyFont="1" applyFill="1" applyBorder="1" applyAlignment="1">
      <alignment horizontal="left" vertical="center"/>
    </xf>
    <xf numFmtId="0" fontId="9" fillId="2" borderId="63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8" fillId="2" borderId="65" xfId="0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7" fillId="2" borderId="69" xfId="0" applyFont="1" applyFill="1" applyBorder="1" applyAlignment="1" applyProtection="1">
      <alignment horizontal="left" vertical="center"/>
      <protection locked="0"/>
    </xf>
    <xf numFmtId="0" fontId="7" fillId="2" borderId="52" xfId="0" applyFont="1" applyFill="1" applyBorder="1" applyAlignment="1" applyProtection="1">
      <alignment horizontal="left" vertical="center"/>
      <protection locked="0"/>
    </xf>
    <xf numFmtId="0" fontId="7" fillId="2" borderId="55" xfId="0" applyFont="1" applyFill="1" applyBorder="1" applyAlignment="1" applyProtection="1">
      <alignment horizontal="left" vertical="center"/>
      <protection/>
    </xf>
    <xf numFmtId="0" fontId="7" fillId="2" borderId="56" xfId="0" applyFont="1" applyFill="1" applyBorder="1" applyAlignment="1" applyProtection="1">
      <alignment horizontal="left" vertical="center"/>
      <protection/>
    </xf>
    <xf numFmtId="0" fontId="7" fillId="2" borderId="57" xfId="0" applyFont="1" applyFill="1" applyBorder="1" applyAlignment="1" applyProtection="1">
      <alignment horizontal="left" vertical="center"/>
      <protection/>
    </xf>
    <xf numFmtId="0" fontId="8" fillId="2" borderId="36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9" fillId="2" borderId="48" xfId="0" applyFont="1" applyFill="1" applyBorder="1" applyAlignment="1" applyProtection="1">
      <alignment horizontal="center" vertical="center"/>
      <protection/>
    </xf>
    <xf numFmtId="0" fontId="16" fillId="0" borderId="69" xfId="0" applyFont="1" applyBorder="1" applyAlignment="1" applyProtection="1">
      <alignment horizontal="center" vertical="center"/>
      <protection/>
    </xf>
    <xf numFmtId="0" fontId="16" fillId="0" borderId="52" xfId="0" applyFont="1" applyBorder="1" applyAlignment="1" applyProtection="1">
      <alignment horizontal="center" vertical="center"/>
      <protection/>
    </xf>
    <xf numFmtId="0" fontId="8" fillId="2" borderId="58" xfId="0" applyFont="1" applyFill="1" applyBorder="1" applyAlignment="1" applyProtection="1">
      <alignment horizontal="center" vertical="center"/>
      <protection/>
    </xf>
    <xf numFmtId="0" fontId="8" fillId="2" borderId="43" xfId="0" applyFont="1" applyFill="1" applyBorder="1" applyAlignment="1" applyProtection="1">
      <alignment horizontal="center" vertical="center"/>
      <protection/>
    </xf>
    <xf numFmtId="0" fontId="7" fillId="2" borderId="70" xfId="0" applyFont="1" applyFill="1" applyBorder="1" applyAlignment="1" applyProtection="1">
      <alignment horizontal="center" vertical="center"/>
      <protection/>
    </xf>
    <xf numFmtId="0" fontId="7" fillId="2" borderId="71" xfId="0" applyFont="1" applyFill="1" applyBorder="1" applyAlignment="1" applyProtection="1">
      <alignment horizontal="center" vertical="center"/>
      <protection/>
    </xf>
    <xf numFmtId="0" fontId="8" fillId="2" borderId="55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9" fillId="2" borderId="69" xfId="0" applyFont="1" applyFill="1" applyBorder="1" applyAlignment="1" applyProtection="1">
      <alignment horizontal="center" vertical="center"/>
      <protection/>
    </xf>
    <xf numFmtId="0" fontId="9" fillId="2" borderId="5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/>
    </xf>
    <xf numFmtId="0" fontId="9" fillId="2" borderId="38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2" xfId="0" applyFont="1" applyFill="1" applyBorder="1" applyAlignment="1" applyProtection="1">
      <alignment horizontal="center" vertical="center"/>
      <protection/>
    </xf>
    <xf numFmtId="0" fontId="7" fillId="2" borderId="51" xfId="0" applyFont="1" applyFill="1" applyBorder="1" applyAlignment="1" applyProtection="1">
      <alignment horizontal="left" vertical="center"/>
      <protection/>
    </xf>
    <xf numFmtId="0" fontId="7" fillId="2" borderId="69" xfId="0" applyFont="1" applyFill="1" applyBorder="1" applyAlignment="1" applyProtection="1">
      <alignment horizontal="left" vertical="center"/>
      <protection/>
    </xf>
    <xf numFmtId="0" fontId="7" fillId="2" borderId="52" xfId="0" applyFont="1" applyFill="1" applyBorder="1" applyAlignment="1" applyProtection="1">
      <alignment horizontal="left" vertical="center"/>
      <protection/>
    </xf>
    <xf numFmtId="0" fontId="9" fillId="2" borderId="39" xfId="0" applyFont="1" applyFill="1" applyBorder="1" applyAlignment="1" applyProtection="1">
      <alignment horizontal="center" vertical="center"/>
      <protection/>
    </xf>
    <xf numFmtId="0" fontId="7" fillId="2" borderId="69" xfId="0" applyFont="1" applyFill="1" applyBorder="1" applyAlignment="1" applyProtection="1">
      <alignment horizontal="center" vertical="center"/>
      <protection/>
    </xf>
    <xf numFmtId="0" fontId="8" fillId="2" borderId="48" xfId="0" applyFont="1" applyFill="1" applyBorder="1" applyAlignment="1" applyProtection="1">
      <alignment horizontal="left" vertical="center"/>
      <protection/>
    </xf>
    <xf numFmtId="0" fontId="8" fillId="2" borderId="69" xfId="0" applyFont="1" applyFill="1" applyBorder="1" applyAlignment="1" applyProtection="1">
      <alignment horizontal="left" vertical="center"/>
      <protection/>
    </xf>
    <xf numFmtId="0" fontId="8" fillId="2" borderId="53" xfId="0" applyFont="1" applyFill="1" applyBorder="1" applyAlignment="1" applyProtection="1">
      <alignment horizontal="left" vertical="center"/>
      <protection/>
    </xf>
    <xf numFmtId="0" fontId="8" fillId="2" borderId="54" xfId="0" applyFont="1" applyFill="1" applyBorder="1" applyAlignment="1" applyProtection="1">
      <alignment horizontal="left" vertical="center"/>
      <protection/>
    </xf>
    <xf numFmtId="0" fontId="8" fillId="2" borderId="54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72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center"/>
    </xf>
    <xf numFmtId="0" fontId="12" fillId="2" borderId="72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2" borderId="7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14" fontId="8" fillId="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2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  <protection/>
    </xf>
    <xf numFmtId="0" fontId="12" fillId="2" borderId="36" xfId="0" applyFont="1" applyFill="1" applyBorder="1" applyAlignment="1" applyProtection="1">
      <alignment horizontal="center" vertical="center"/>
      <protection/>
    </xf>
    <xf numFmtId="0" fontId="9" fillId="2" borderId="53" xfId="0" applyFont="1" applyFill="1" applyBorder="1" applyAlignment="1" applyProtection="1">
      <alignment horizontal="left" vertical="center"/>
      <protection/>
    </xf>
    <xf numFmtId="0" fontId="9" fillId="2" borderId="54" xfId="0" applyFont="1" applyFill="1" applyBorder="1" applyAlignment="1" applyProtection="1">
      <alignment horizontal="left" vertical="center"/>
      <protection/>
    </xf>
    <xf numFmtId="0" fontId="9" fillId="2" borderId="61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center" vertical="center"/>
      <protection/>
    </xf>
    <xf numFmtId="0" fontId="7" fillId="2" borderId="41" xfId="0" applyFont="1" applyFill="1" applyBorder="1" applyAlignment="1" applyProtection="1">
      <alignment horizontal="center" vertical="center"/>
      <protection/>
    </xf>
    <xf numFmtId="0" fontId="18" fillId="2" borderId="72" xfId="0" applyFont="1" applyFill="1" applyBorder="1" applyAlignment="1" applyProtection="1">
      <alignment horizontal="center" vertical="center"/>
      <protection/>
    </xf>
    <xf numFmtId="0" fontId="18" fillId="2" borderId="54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14" fontId="16" fillId="2" borderId="7" xfId="0" applyNumberFormat="1" applyFont="1" applyFill="1" applyBorder="1" applyAlignment="1">
      <alignment horizontal="right" vertical="center"/>
    </xf>
    <xf numFmtId="14" fontId="16" fillId="2" borderId="24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X30"/>
  <sheetViews>
    <sheetView showGridLines="0" showRowColHeaders="0" tabSelected="1" workbookViewId="0" topLeftCell="A1">
      <selection activeCell="A30" sqref="A30:L30"/>
    </sheetView>
  </sheetViews>
  <sheetFormatPr defaultColWidth="11.421875" defaultRowHeight="12.75"/>
  <cols>
    <col min="1" max="1" width="5.7109375" style="0" customWidth="1"/>
    <col min="2" max="3" width="9.7109375" style="0" customWidth="1"/>
    <col min="4" max="4" width="9.421875" style="0" customWidth="1"/>
    <col min="5" max="5" width="8.7109375" style="0" customWidth="1"/>
    <col min="6" max="6" width="5.421875" style="0" customWidth="1"/>
    <col min="7" max="7" width="3.28125" style="0" customWidth="1"/>
    <col min="8" max="8" width="2.421875" style="0" customWidth="1"/>
    <col min="9" max="9" width="6.28125" style="0" customWidth="1"/>
    <col min="10" max="12" width="8.7109375" style="0" customWidth="1"/>
    <col min="13" max="13" width="5.140625" style="0" customWidth="1"/>
    <col min="14" max="14" width="3.57421875" style="0" customWidth="1"/>
    <col min="15" max="15" width="2.140625" style="0" customWidth="1"/>
    <col min="16" max="16" width="4.421875" style="0" customWidth="1"/>
    <col min="17" max="17" width="2.140625" style="0" customWidth="1"/>
    <col min="18" max="18" width="6.57421875" style="0" customWidth="1"/>
    <col min="19" max="19" width="2.140625" style="0" customWidth="1"/>
    <col min="20" max="21" width="5.7109375" style="0" customWidth="1"/>
    <col min="22" max="22" width="8.7109375" style="0" customWidth="1"/>
    <col min="23" max="24" width="5.7109375" style="0" customWidth="1"/>
  </cols>
  <sheetData>
    <row r="1" spans="3:24" ht="10.5" customHeight="1">
      <c r="C1" s="61"/>
      <c r="D1" s="204" t="s">
        <v>12</v>
      </c>
      <c r="E1" s="204"/>
      <c r="F1" s="204"/>
      <c r="G1" s="204"/>
      <c r="H1" s="204"/>
      <c r="I1" s="204"/>
      <c r="J1" s="204"/>
      <c r="K1" s="204"/>
      <c r="L1" s="204"/>
      <c r="M1" s="204"/>
      <c r="N1" s="61"/>
      <c r="O1" s="61"/>
      <c r="P1" s="5"/>
      <c r="Q1" s="6"/>
      <c r="R1" s="7"/>
      <c r="S1" s="7"/>
      <c r="T1" s="7"/>
      <c r="U1" s="7"/>
      <c r="V1" s="7"/>
      <c r="W1" s="7"/>
      <c r="X1" s="8"/>
    </row>
    <row r="2" spans="3:24" ht="15" customHeight="1">
      <c r="C2" s="61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61"/>
      <c r="O2" s="61"/>
      <c r="P2" s="5"/>
      <c r="Q2" s="174" t="s">
        <v>66</v>
      </c>
      <c r="R2" s="175"/>
      <c r="S2" s="193"/>
      <c r="T2" s="194"/>
      <c r="U2" s="9"/>
      <c r="V2" s="9" t="s">
        <v>21</v>
      </c>
      <c r="W2" s="56"/>
      <c r="X2" s="10"/>
    </row>
    <row r="3" spans="3:24" ht="10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1"/>
      <c r="R3" s="9"/>
      <c r="S3" s="9"/>
      <c r="T3" s="9"/>
      <c r="U3" s="9"/>
      <c r="V3" s="9"/>
      <c r="W3" s="9"/>
      <c r="X3" s="10"/>
    </row>
    <row r="4" spans="3:24" ht="15" customHeight="1">
      <c r="C4" s="60"/>
      <c r="D4" s="212" t="s">
        <v>62</v>
      </c>
      <c r="E4" s="212"/>
      <c r="F4" s="212"/>
      <c r="G4" s="212"/>
      <c r="H4" s="212"/>
      <c r="I4" s="212"/>
      <c r="J4" s="212"/>
      <c r="K4" s="212"/>
      <c r="L4" s="212"/>
      <c r="M4" s="212"/>
      <c r="N4" s="60"/>
      <c r="O4" s="60"/>
      <c r="P4" s="5"/>
      <c r="Q4" s="174" t="s">
        <v>65</v>
      </c>
      <c r="R4" s="175"/>
      <c r="S4" s="193"/>
      <c r="T4" s="194"/>
      <c r="U4" s="9"/>
      <c r="V4" s="9" t="s">
        <v>21</v>
      </c>
      <c r="W4" s="56"/>
      <c r="X4" s="10"/>
    </row>
    <row r="5" spans="3:24" ht="10.5" customHeight="1">
      <c r="C5" s="60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60"/>
      <c r="O5" s="60"/>
      <c r="P5" s="5"/>
      <c r="Q5" s="11"/>
      <c r="R5" s="9"/>
      <c r="S5" s="9"/>
      <c r="T5" s="9"/>
      <c r="U5" s="9"/>
      <c r="V5" s="9"/>
      <c r="W5" s="9"/>
      <c r="X5" s="10"/>
    </row>
    <row r="6" spans="1:24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5" t="s">
        <v>59</v>
      </c>
      <c r="R6" s="197"/>
      <c r="S6" s="198"/>
      <c r="T6" s="199"/>
      <c r="U6" s="68"/>
      <c r="V6" s="9" t="s">
        <v>21</v>
      </c>
      <c r="W6" s="56"/>
      <c r="X6" s="10"/>
    </row>
    <row r="7" spans="1:24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6"/>
      <c r="R7" s="67"/>
      <c r="S7" s="67"/>
      <c r="T7" s="68"/>
      <c r="U7" s="68"/>
      <c r="V7" s="68"/>
      <c r="W7" s="68"/>
      <c r="X7" s="10"/>
    </row>
    <row r="8" spans="1:2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95" t="s">
        <v>18</v>
      </c>
      <c r="R8" s="196"/>
      <c r="S8" s="196"/>
      <c r="T8" s="200"/>
      <c r="U8" s="200"/>
      <c r="V8" s="200"/>
      <c r="W8" s="200"/>
      <c r="X8" s="125"/>
    </row>
    <row r="9" spans="1:24" ht="10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"/>
      <c r="R9" s="9"/>
      <c r="S9" s="9"/>
      <c r="T9" s="9"/>
      <c r="U9" s="9"/>
      <c r="V9" s="9"/>
      <c r="W9" s="9"/>
      <c r="X9" s="10"/>
    </row>
    <row r="10" spans="1:24" ht="21" customHeight="1">
      <c r="A10" s="5"/>
      <c r="B10" s="5"/>
      <c r="C10" s="105"/>
      <c r="D10" s="103"/>
      <c r="E10" s="211" t="s">
        <v>63</v>
      </c>
      <c r="F10" s="211"/>
      <c r="G10" s="211"/>
      <c r="H10" s="211"/>
      <c r="I10" s="211"/>
      <c r="J10" s="211"/>
      <c r="K10" s="211"/>
      <c r="L10" s="211"/>
      <c r="M10" s="104"/>
      <c r="N10" s="107"/>
      <c r="O10" s="107"/>
      <c r="P10" s="5"/>
      <c r="Q10" s="174" t="s">
        <v>19</v>
      </c>
      <c r="R10" s="175"/>
      <c r="S10" s="102"/>
      <c r="T10" s="201">
        <f ca="1">TODAY()</f>
        <v>41126</v>
      </c>
      <c r="U10" s="202"/>
      <c r="V10" s="202"/>
      <c r="W10" s="202"/>
      <c r="X10" s="203"/>
    </row>
    <row r="11" spans="1:24" ht="10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"/>
      <c r="R11" s="9"/>
      <c r="S11" s="9"/>
      <c r="T11" s="9"/>
      <c r="U11" s="9"/>
      <c r="V11" s="9"/>
      <c r="W11" s="9"/>
      <c r="X11" s="10"/>
    </row>
    <row r="12" spans="1:24" ht="21" customHeight="1">
      <c r="A12" s="205" t="s">
        <v>8</v>
      </c>
      <c r="B12" s="168"/>
      <c r="C12" s="168"/>
      <c r="D12" s="168"/>
      <c r="E12" s="168"/>
      <c r="F12" s="169"/>
      <c r="G12" s="207" t="s">
        <v>11</v>
      </c>
      <c r="H12" s="208"/>
      <c r="I12" s="168"/>
      <c r="J12" s="168"/>
      <c r="K12" s="168"/>
      <c r="L12" s="168"/>
      <c r="M12" s="168"/>
      <c r="N12" s="168"/>
      <c r="O12" s="169"/>
      <c r="P12" s="5"/>
      <c r="Q12" s="174" t="s">
        <v>20</v>
      </c>
      <c r="R12" s="175"/>
      <c r="S12" s="101"/>
      <c r="T12" s="124"/>
      <c r="U12" s="124"/>
      <c r="V12" s="124"/>
      <c r="W12" s="124"/>
      <c r="X12" s="125"/>
    </row>
    <row r="13" spans="1:24" ht="6" customHeight="1" thickBot="1">
      <c r="A13" s="206"/>
      <c r="B13" s="170"/>
      <c r="C13" s="170"/>
      <c r="D13" s="170"/>
      <c r="E13" s="170"/>
      <c r="F13" s="171"/>
      <c r="G13" s="209"/>
      <c r="H13" s="210"/>
      <c r="I13" s="170"/>
      <c r="J13" s="170"/>
      <c r="K13" s="170"/>
      <c r="L13" s="170"/>
      <c r="M13" s="170"/>
      <c r="N13" s="170"/>
      <c r="O13" s="171"/>
      <c r="P13" s="5"/>
      <c r="Q13" s="12"/>
      <c r="R13" s="13"/>
      <c r="S13" s="14"/>
      <c r="T13" s="14"/>
      <c r="U13" s="14"/>
      <c r="V13" s="14"/>
      <c r="W13" s="14"/>
      <c r="X13" s="15"/>
    </row>
    <row r="14" spans="1:24" ht="10.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1" customHeight="1">
      <c r="A15" s="69" t="s">
        <v>0</v>
      </c>
      <c r="B15" s="177">
        <f>IF(B12="","",B12)</f>
      </c>
      <c r="C15" s="178"/>
      <c r="D15" s="179"/>
      <c r="E15" s="172" t="s">
        <v>2</v>
      </c>
      <c r="F15" s="180"/>
      <c r="G15" s="173"/>
      <c r="H15" s="157" t="s">
        <v>9</v>
      </c>
      <c r="I15" s="166"/>
      <c r="J15" s="167"/>
      <c r="K15" s="172" t="s">
        <v>10</v>
      </c>
      <c r="L15" s="173"/>
      <c r="M15" s="157" t="s">
        <v>13</v>
      </c>
      <c r="N15" s="166"/>
      <c r="O15" s="166"/>
      <c r="P15" s="166"/>
      <c r="Q15" s="167"/>
      <c r="R15" s="157" t="s">
        <v>51</v>
      </c>
      <c r="S15" s="158"/>
      <c r="T15" s="158"/>
      <c r="U15" s="159"/>
      <c r="V15" s="157" t="s">
        <v>52</v>
      </c>
      <c r="W15" s="158"/>
      <c r="X15" s="159"/>
    </row>
    <row r="16" spans="1:24" ht="21" customHeight="1" thickBot="1">
      <c r="A16" s="70" t="s">
        <v>1</v>
      </c>
      <c r="B16" s="151">
        <f>IF(I12="","",I12)</f>
      </c>
      <c r="C16" s="152"/>
      <c r="D16" s="153"/>
      <c r="E16" s="71" t="s">
        <v>48</v>
      </c>
      <c r="F16" s="164" t="s">
        <v>49</v>
      </c>
      <c r="G16" s="165"/>
      <c r="H16" s="176" t="s">
        <v>48</v>
      </c>
      <c r="I16" s="155"/>
      <c r="J16" s="72" t="s">
        <v>49</v>
      </c>
      <c r="K16" s="71" t="s">
        <v>48</v>
      </c>
      <c r="L16" s="73" t="s">
        <v>49</v>
      </c>
      <c r="M16" s="176" t="s">
        <v>48</v>
      </c>
      <c r="N16" s="155"/>
      <c r="O16" s="154" t="s">
        <v>49</v>
      </c>
      <c r="P16" s="155"/>
      <c r="Q16" s="156"/>
      <c r="R16" s="160" t="s">
        <v>48</v>
      </c>
      <c r="S16" s="161"/>
      <c r="T16" s="74" t="s">
        <v>49</v>
      </c>
      <c r="U16" s="75" t="s">
        <v>50</v>
      </c>
      <c r="V16" s="71" t="s">
        <v>48</v>
      </c>
      <c r="W16" s="74" t="s">
        <v>49</v>
      </c>
      <c r="X16" s="75" t="s">
        <v>50</v>
      </c>
    </row>
    <row r="17" spans="1:24" ht="21" customHeight="1" thickBot="1">
      <c r="A17" s="69" t="s">
        <v>3</v>
      </c>
      <c r="B17" s="148"/>
      <c r="C17" s="149"/>
      <c r="D17" s="150"/>
      <c r="E17" s="76">
        <f>IF(Einzelergebnisse!F6=0,"",Einzelergebnisse!F6)</f>
      </c>
      <c r="F17" s="111">
        <f>IF(OR(E17="",E18=""),"",IF(E17&gt;E18,1,IF(E17=E18,0.5,0)))</f>
      </c>
      <c r="G17" s="112"/>
      <c r="H17" s="108">
        <f>IF(Einzelergebnisse!F7=0,"",Einzelergebnisse!F7)</f>
      </c>
      <c r="I17" s="121"/>
      <c r="J17" s="78">
        <f>IF(OR(H17="",H18=""),"",IF(H17&gt;H18,1,IF(H17=H18,0.5,0)))</f>
      </c>
      <c r="K17" s="76">
        <f>IF(Einzelergebnisse!F8=0,"",Einzelergebnisse!F8)</f>
      </c>
      <c r="L17" s="78">
        <f>IF(OR(K17="",K18=""),"",IF(K17&gt;K18,1,IF(K17=K18,0.5,0)))</f>
      </c>
      <c r="M17" s="108">
        <f>IF(Einzelergebnisse!F9=0,"",Einzelergebnisse!F9)</f>
      </c>
      <c r="N17" s="121"/>
      <c r="O17" s="111">
        <f>IF(OR(M17="",M18=""),"",IF(M17&gt;M18,1,IF(M17=M18,0.5,0)))</f>
      </c>
      <c r="P17" s="181">
        <f>IF(AND(O17="",O18=""),"",IF(O17&gt;O18,2,IF(O17=O18,1,0)))</f>
      </c>
      <c r="Q17" s="112">
        <f>IF(AND(P17="",P18=""),"",IF(P17&gt;P18,2,IF(P17=P18,1,0)))</f>
      </c>
      <c r="R17" s="108">
        <f>SUM(E17,H17,K17,M17)</f>
        <v>0</v>
      </c>
      <c r="S17" s="121"/>
      <c r="T17" s="79">
        <f>SUM(F17,J17,L17,O17)</f>
        <v>0</v>
      </c>
      <c r="U17" s="80">
        <f>IF(OR(E17="",H17="",K17="",M17=""),"",IF(SUM(F17,J17,L17,O17)&gt;SUM(F18,J18,L18,O18),1,IF(SUM(F17,J17,L17,O17)&lt;SUM(F18,J18,L18,O18),0,IF(R17&gt;V18,1,IF(R17&lt;V18,0,0.5)))))</f>
      </c>
      <c r="V17" s="76"/>
      <c r="W17" s="79"/>
      <c r="X17" s="80"/>
    </row>
    <row r="18" spans="1:24" ht="21" customHeight="1" thickBot="1">
      <c r="A18" s="70" t="s">
        <v>4</v>
      </c>
      <c r="B18" s="148"/>
      <c r="C18" s="149"/>
      <c r="D18" s="150"/>
      <c r="E18" s="81">
        <f>IF(Einzelergebnisse!M6=0,"",Einzelergebnisse!M6)</f>
      </c>
      <c r="F18" s="118">
        <f>IF(OR(E17="",E18=""),"",IF(E17&lt;E18,1,IF(E17=E18,0.5,0)))</f>
      </c>
      <c r="G18" s="120"/>
      <c r="H18" s="122">
        <f>IF(Einzelergebnisse!M7=0,"",Einzelergebnisse!M7)</f>
      </c>
      <c r="I18" s="123"/>
      <c r="J18" s="82">
        <f>IF(OR(H17="",H18=""),"",IF(H17&lt;H18,1,IF(H17=H18,0.5,0)))</f>
      </c>
      <c r="K18" s="81">
        <f>IF(Einzelergebnisse!M8=0,"",Einzelergebnisse!M8)</f>
      </c>
      <c r="L18" s="82">
        <f>IF(OR(K17="",K18=""),"",IF(K17&lt;K18,1,IF(K17=K18,0.5,0)))</f>
      </c>
      <c r="M18" s="122">
        <f>IF(Einzelergebnisse!M9=0,"",Einzelergebnisse!M9)</f>
      </c>
      <c r="N18" s="123"/>
      <c r="O18" s="118">
        <f>IF(OR(M17="",M18=""),"",IF(M17&lt;M18,1,IF(M17=M18,0.5,0)))</f>
      </c>
      <c r="P18" s="119"/>
      <c r="Q18" s="120"/>
      <c r="R18" s="122"/>
      <c r="S18" s="123"/>
      <c r="T18" s="83"/>
      <c r="U18" s="84"/>
      <c r="V18" s="81">
        <f>SUM(E18,H18,K18,M18)</f>
        <v>0</v>
      </c>
      <c r="W18" s="83">
        <f>SUM(F18,J18,L18,O18)</f>
        <v>0</v>
      </c>
      <c r="X18" s="84">
        <f>IF(OR(E18="",H18="",K18="",M18=""),"",IF(SUM(F17,J17,L17,O17)&gt;SUM(F18,J18,L18,O18),0,IF(SUM(F17,J17,L17,O17)&lt;SUM(F18,J18,L18,O18),1,IF(R17&gt;V18,0,IF(R17&lt;V18,1,0.5)))))</f>
      </c>
    </row>
    <row r="19" spans="1:24" ht="21" customHeight="1" thickBot="1">
      <c r="A19" s="85" t="s">
        <v>31</v>
      </c>
      <c r="B19" s="148"/>
      <c r="C19" s="149"/>
      <c r="D19" s="150"/>
      <c r="E19" s="76">
        <f>IF(Einzelergebnisse!F13=0,"",Einzelergebnisse!F13)</f>
      </c>
      <c r="F19" s="111">
        <f>IF(OR(E19="",E20=""),"",IF(E19&gt;E20,1,IF(E19=E20,0.5,0)))</f>
      </c>
      <c r="G19" s="112"/>
      <c r="H19" s="162">
        <f>IF(Einzelergebnisse!F14=0,"",Einzelergebnisse!F14)</f>
      </c>
      <c r="I19" s="163"/>
      <c r="J19" s="78">
        <f>IF(OR(H19="",H20=""),"",IF(H19&gt;H20,1,IF(H19=H20,0.5,0)))</f>
      </c>
      <c r="K19" s="87">
        <f>IF(Einzelergebnisse!F15=0,"",Einzelergebnisse!F15)</f>
      </c>
      <c r="L19" s="78">
        <f>IF(OR(K19="",K20=""),"",IF(K19&gt;K20,1,IF(K19=K20,0.5,0)))</f>
      </c>
      <c r="M19" s="162">
        <f>IF(Einzelergebnisse!F16=0,"",Einzelergebnisse!F16)</f>
      </c>
      <c r="N19" s="163"/>
      <c r="O19" s="111">
        <f>IF(OR(M19="",M20=""),"",IF(M19&gt;M20,1,IF(M19=M20,0.5,0)))</f>
      </c>
      <c r="P19" s="181">
        <f>IF(AND(O19="",O20=""),"",IF(O19&gt;O20,2,IF(O19=O20,1,0)))</f>
      </c>
      <c r="Q19" s="112">
        <f>IF(AND(P19="",P20=""),"",IF(P19&gt;P20,2,IF(P19=P20,1,0)))</f>
      </c>
      <c r="R19" s="108">
        <f>SUM(E19,H19,K19,M19)</f>
        <v>0</v>
      </c>
      <c r="S19" s="121"/>
      <c r="T19" s="79">
        <f>SUM(F19,J19,L19,O19)</f>
        <v>0</v>
      </c>
      <c r="U19" s="80">
        <f>IF(OR(E19="",H19="",K19="",M19=""),"",IF(SUM(F19,J19,L19,O19)&gt;SUM(F20,J20,L20,O20),1,IF(SUM(F19,J19,L19,O19)&lt;SUM(F20,J20,L20,O20),0,IF(R19&gt;V20,1,IF(R19&lt;V20,0,0.5)))))</f>
      </c>
      <c r="V19" s="87"/>
      <c r="W19" s="79"/>
      <c r="X19" s="80"/>
    </row>
    <row r="20" spans="1:24" ht="21" customHeight="1" thickBot="1">
      <c r="A20" s="86" t="s">
        <v>5</v>
      </c>
      <c r="B20" s="148"/>
      <c r="C20" s="149"/>
      <c r="D20" s="150"/>
      <c r="E20" s="81">
        <f>IF(Einzelergebnisse!M13=0,"",Einzelergebnisse!M13)</f>
      </c>
      <c r="F20" s="118">
        <f>IF(OR(E19="",E20=""),"",IF(E19&lt;E20,1,IF(E19=E20,0.5,0)))</f>
      </c>
      <c r="G20" s="120"/>
      <c r="H20" s="109">
        <f>IF(Einzelergebnisse!M14=0,"",Einzelergebnisse!M14)</f>
      </c>
      <c r="I20" s="110"/>
      <c r="J20" s="82">
        <f>IF(OR(H19="",H20=""),"",IF(H19&lt;H20,1,IF(H19=H20,0.5,0)))</f>
      </c>
      <c r="K20" s="88">
        <f>IF(Einzelergebnisse!M15=0,"",Einzelergebnisse!M15)</f>
      </c>
      <c r="L20" s="82">
        <f>IF(OR(K19="",K20=""),"",IF(K19&lt;K20,1,IF(K19=K20,0.5,0)))</f>
      </c>
      <c r="M20" s="109">
        <f>IF(Einzelergebnisse!M16=0,"",Einzelergebnisse!M16)</f>
      </c>
      <c r="N20" s="110"/>
      <c r="O20" s="118">
        <f>IF(OR(M19="",M20=""),"",IF(M19&lt;M20,1,IF(M19=M20,0.5,0)))</f>
      </c>
      <c r="P20" s="119"/>
      <c r="Q20" s="120"/>
      <c r="R20" s="122"/>
      <c r="S20" s="123"/>
      <c r="T20" s="83"/>
      <c r="U20" s="84"/>
      <c r="V20" s="81">
        <f>SUM(E20,H20,K20,M20)</f>
        <v>0</v>
      </c>
      <c r="W20" s="83">
        <f>SUM(F20,J20,L20,O20)</f>
        <v>0</v>
      </c>
      <c r="X20" s="84">
        <f>IF(OR(E20="",H20="",K20="",M20=""),"",IF(SUM(F19,J19,L19,O19)&gt;SUM(F20,J20,L20,O20),0,IF(SUM(F19,J19,L19,O19)&lt;SUM(F20,J20,L20,O20),1,IF(R19&gt;V20,0,IF(R19&lt;V20,1,0.5)))))</f>
      </c>
    </row>
    <row r="21" spans="1:24" ht="21" customHeight="1" thickBot="1">
      <c r="A21" s="69" t="s">
        <v>32</v>
      </c>
      <c r="B21" s="148"/>
      <c r="C21" s="149"/>
      <c r="D21" s="150"/>
      <c r="E21" s="76">
        <f>IF(Einzelergebnisse!F20=0,"",Einzelergebnisse!F20)</f>
      </c>
      <c r="F21" s="111">
        <f>IF(OR(E21="",E22=""),"",IF(E21&gt;E22,1,IF(E21=E22,0.5,0)))</f>
      </c>
      <c r="G21" s="112"/>
      <c r="H21" s="108">
        <f>IF(Einzelergebnisse!F21=0,"",Einzelergebnisse!F21)</f>
      </c>
      <c r="I21" s="121"/>
      <c r="J21" s="78">
        <f>IF(OR(H21="",H22=""),"",IF(H21&gt;H22,1,IF(H21=H22,0.5,0)))</f>
      </c>
      <c r="K21" s="76">
        <f>IF(Einzelergebnisse!F22=0,"",Einzelergebnisse!F22)</f>
      </c>
      <c r="L21" s="78">
        <f>IF(OR(K21="",K22=""),"",IF(K21&gt;K22,1,IF(K21=K22,0.5,0)))</f>
      </c>
      <c r="M21" s="108">
        <f>IF(Einzelergebnisse!F23=0,"",Einzelergebnisse!F23)</f>
      </c>
      <c r="N21" s="121"/>
      <c r="O21" s="111">
        <f>IF(OR(M21="",M22=""),"",IF(M21&gt;M22,1,IF(M21=M22,0.5,0)))</f>
      </c>
      <c r="P21" s="181">
        <f>IF(AND(O21="",O22=""),"",IF(O21&gt;O22,2,IF(O21=O22,1,0)))</f>
      </c>
      <c r="Q21" s="112">
        <f>IF(AND(P21="",P22=""),"",IF(P21&gt;P22,2,IF(P21=P22,1,0)))</f>
      </c>
      <c r="R21" s="108">
        <f>SUM(E21,H21,K21,M21)</f>
        <v>0</v>
      </c>
      <c r="S21" s="121"/>
      <c r="T21" s="79">
        <f>SUM(F21,J21,L21,O21)</f>
        <v>0</v>
      </c>
      <c r="U21" s="80">
        <f>IF(OR(E21="",H21="",K21="",M21=""),"",IF(SUM(F21,J21,L21,O21)&gt;SUM(F22,J22,L22,O22),1,IF(SUM(F21,J21,L21,O21)&lt;SUM(F22,J22,L22,O22),0,IF(R21&gt;V22,1,IF(R21&lt;V22,0,0.5)))))</f>
      </c>
      <c r="V21" s="76"/>
      <c r="W21" s="79"/>
      <c r="X21" s="80"/>
    </row>
    <row r="22" spans="1:24" ht="21" customHeight="1" thickBot="1">
      <c r="A22" s="70" t="s">
        <v>6</v>
      </c>
      <c r="B22" s="148"/>
      <c r="C22" s="149"/>
      <c r="D22" s="150"/>
      <c r="E22" s="81">
        <f>IF(Einzelergebnisse!M20=0,"",Einzelergebnisse!M20)</f>
      </c>
      <c r="F22" s="118">
        <f>IF(OR(E21="",E22=""),"",IF(E21&lt;E22,1,IF(E21=E22,0.5,0)))</f>
      </c>
      <c r="G22" s="120"/>
      <c r="H22" s="122">
        <f>IF(Einzelergebnisse!M21=0,"",Einzelergebnisse!M21)</f>
      </c>
      <c r="I22" s="123"/>
      <c r="J22" s="82">
        <f>IF(OR(H21="",H22=""),"",IF(H21&lt;H22,1,IF(H21=H22,0.5,0)))</f>
      </c>
      <c r="K22" s="81">
        <f>IF(Einzelergebnisse!M22=0,"",Einzelergebnisse!M22)</f>
      </c>
      <c r="L22" s="82">
        <f>IF(OR(K21="",K22=""),"",IF(K21&lt;K22,1,IF(K21=K22,0.5,0)))</f>
      </c>
      <c r="M22" s="122">
        <f>IF(Einzelergebnisse!M23=0,"",Einzelergebnisse!M23)</f>
      </c>
      <c r="N22" s="123"/>
      <c r="O22" s="118">
        <f>IF(OR(M21="",M22=""),"",IF(M21&lt;M22,1,IF(M21=M22,0.5,0)))</f>
      </c>
      <c r="P22" s="119"/>
      <c r="Q22" s="120"/>
      <c r="R22" s="122"/>
      <c r="S22" s="123"/>
      <c r="T22" s="83"/>
      <c r="U22" s="84"/>
      <c r="V22" s="81">
        <f>SUM(E22,H22,K22,M22)</f>
        <v>0</v>
      </c>
      <c r="W22" s="83">
        <f>SUM(F22,J22,L22,O22)</f>
        <v>0</v>
      </c>
      <c r="X22" s="84">
        <f>IF(OR(E22="",H22="",K22="",M22=""),"",IF(SUM(F21,J21,L21,O21)&gt;SUM(F22,J22,L22,O22),0,IF(SUM(F21,J21,L21,O21)&lt;SUM(F22,J22,L22,O22),1,IF(R21&gt;V22,0,IF(R21&lt;V22,1,0.5)))))</f>
      </c>
    </row>
    <row r="23" spans="1:24" ht="21" customHeight="1" thickBot="1">
      <c r="A23" s="85" t="s">
        <v>33</v>
      </c>
      <c r="B23" s="148"/>
      <c r="C23" s="149"/>
      <c r="D23" s="150"/>
      <c r="E23" s="76">
        <f>IF(Einzelergebnisse!F27=0,"",Einzelergebnisse!F27)</f>
      </c>
      <c r="F23" s="111">
        <f>IF(OR(E23="",E24=""),"",IF(E23&gt;E24,1,IF(E23=E24,0.5,0)))</f>
      </c>
      <c r="G23" s="112"/>
      <c r="H23" s="162">
        <f>IF(Einzelergebnisse!F28=0,"",Einzelergebnisse!F28)</f>
      </c>
      <c r="I23" s="163"/>
      <c r="J23" s="78">
        <f>IF(OR(H23="",H24=""),"",IF(H23&gt;H24,1,IF(H23=H24,0.5,0)))</f>
      </c>
      <c r="K23" s="87">
        <f>IF(Einzelergebnisse!F29=0,"",Einzelergebnisse!F29)</f>
      </c>
      <c r="L23" s="78">
        <f>IF(OR(K23="",K24=""),"",IF(K23&gt;K24,1,IF(K23=K24,0.5,0)))</f>
      </c>
      <c r="M23" s="162">
        <f>IF(Einzelergebnisse!F30=0,"",Einzelergebnisse!F30)</f>
      </c>
      <c r="N23" s="163"/>
      <c r="O23" s="111">
        <f>IF(OR(M23="",M24=""),"",IF(M23&gt;M24,1,IF(M23=M24,0.5,0)))</f>
      </c>
      <c r="P23" s="181">
        <f>IF(AND(O23="",O24=""),"",IF(O23&gt;O24,2,IF(O23=O24,1,0)))</f>
      </c>
      <c r="Q23" s="112">
        <f>IF(AND(P23="",P24=""),"",IF(P23&gt;P24,2,IF(P23=P24,1,0)))</f>
      </c>
      <c r="R23" s="108">
        <f>SUM(E23,H23,K23,M23)</f>
        <v>0</v>
      </c>
      <c r="S23" s="121"/>
      <c r="T23" s="79">
        <f>SUM(F23,J23,L23,O23)</f>
        <v>0</v>
      </c>
      <c r="U23" s="80">
        <f>IF(OR(E23="",H23="",K23="",M23=""),"",IF(SUM(F23,J23,L23,O23)&gt;SUM(F24,J24,L24,O24),1,IF(SUM(F23,J23,L23,O23)&lt;SUM(F24,J24,L24,O24),0,IF(R23&gt;V24,1,IF(R23&lt;V24,0,0.5)))))</f>
      </c>
      <c r="V23" s="87"/>
      <c r="W23" s="79"/>
      <c r="X23" s="80"/>
    </row>
    <row r="24" spans="1:24" ht="21" customHeight="1" thickBot="1">
      <c r="A24" s="70" t="s">
        <v>7</v>
      </c>
      <c r="B24" s="148"/>
      <c r="C24" s="149"/>
      <c r="D24" s="150"/>
      <c r="E24" s="81">
        <f>IF(Einzelergebnisse!M27=0,"",Einzelergebnisse!M27)</f>
      </c>
      <c r="F24" s="118">
        <f>IF(OR(E23="",E24=""),"",IF(E23&lt;E24,1,IF(E23=E24,0.5,0)))</f>
      </c>
      <c r="G24" s="120"/>
      <c r="H24" s="122">
        <f>IF(Einzelergebnisse!M28=0,"",Einzelergebnisse!M28)</f>
      </c>
      <c r="I24" s="123"/>
      <c r="J24" s="82">
        <f>IF(OR(H23="",H24=""),"",IF(H23&lt;H24,1,IF(H23=H24,0.5,0)))</f>
      </c>
      <c r="K24" s="81">
        <f>IF(Einzelergebnisse!M29=0,"",Einzelergebnisse!M29)</f>
      </c>
      <c r="L24" s="82">
        <f>IF(OR(K23="",K24=""),"",IF(K23&lt;K24,1,IF(K23=K24,0.5,0)))</f>
      </c>
      <c r="M24" s="122">
        <f>IF(Einzelergebnisse!M30=0,"",Einzelergebnisse!M30)</f>
      </c>
      <c r="N24" s="123"/>
      <c r="O24" s="118">
        <f>IF(OR(M23="",M24=""),"",IF(M23&lt;M24,1,IF(M23=M24,0.5,0)))</f>
      </c>
      <c r="P24" s="119"/>
      <c r="Q24" s="120"/>
      <c r="R24" s="122"/>
      <c r="S24" s="123"/>
      <c r="T24" s="83"/>
      <c r="U24" s="84"/>
      <c r="V24" s="81">
        <f>SUM(E24,H24,K24,M24)</f>
        <v>0</v>
      </c>
      <c r="W24" s="83">
        <f>SUM(F24,J24,L24,O24)</f>
        <v>0</v>
      </c>
      <c r="X24" s="84">
        <f>IF(OR(E24="",H24="",K24="",M24=""),"",IF(SUM(F23,J23,L23,O23)&gt;SUM(F24,J24,L24,O24),0,IF(SUM(F23,J23,L23,O23)&lt;SUM(F24,J24,L24,O24),1,IF(R23&gt;V24,0,IF(R23&lt;V24,1,0.5)))))</f>
      </c>
    </row>
    <row r="25" spans="1:24" ht="21" customHeight="1">
      <c r="A25" s="189" t="s">
        <v>14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1"/>
      <c r="M25" s="182" t="s">
        <v>56</v>
      </c>
      <c r="N25" s="183"/>
      <c r="O25" s="183"/>
      <c r="P25" s="183"/>
      <c r="Q25" s="183"/>
      <c r="R25" s="108"/>
      <c r="S25" s="121"/>
      <c r="T25" s="79"/>
      <c r="U25" s="80">
        <f>SUM(U17,U19,U21,U23)</f>
        <v>0</v>
      </c>
      <c r="V25" s="77"/>
      <c r="W25" s="79"/>
      <c r="X25" s="80">
        <f>SUM(X18,X20,X22,X24)</f>
        <v>0</v>
      </c>
    </row>
    <row r="26" spans="1:24" ht="21" customHeight="1">
      <c r="A26" s="116" t="s">
        <v>15</v>
      </c>
      <c r="B26" s="186"/>
      <c r="C26" s="186"/>
      <c r="D26" s="186"/>
      <c r="E26" s="186"/>
      <c r="F26" s="187"/>
      <c r="G26" s="188" t="s">
        <v>17</v>
      </c>
      <c r="H26" s="186"/>
      <c r="I26" s="186"/>
      <c r="J26" s="186"/>
      <c r="K26" s="186"/>
      <c r="L26" s="186"/>
      <c r="M26" s="184" t="s">
        <v>57</v>
      </c>
      <c r="N26" s="185"/>
      <c r="O26" s="185"/>
      <c r="P26" s="185"/>
      <c r="Q26" s="185"/>
      <c r="R26" s="218">
        <f>IF(SUM(R17,R19,R21,R23)&gt;0,SUM(R17,R19,R21,R23),"")</f>
      </c>
      <c r="S26" s="219"/>
      <c r="T26" s="90"/>
      <c r="U26" s="91">
        <f>IF(AND(T17=0,T19=0,T21=0,T23=0),0,IF(R26&gt;V26,2,IF(R26&lt;V26,0,1)))</f>
        <v>0</v>
      </c>
      <c r="V26" s="89">
        <f>IF(SUM(V18,V20,V22,V24)&gt;0,SUM(V18,V20,V22,V24),"")</f>
      </c>
      <c r="W26" s="90"/>
      <c r="X26" s="91">
        <f>IF(AND(W18=0,W20=0,W22=0,W24=0),0,IF(R26&gt;V26,0,IF(R26&lt;V26,2,1)))</f>
        <v>0</v>
      </c>
    </row>
    <row r="27" spans="1:24" ht="21" customHeight="1" thickBot="1">
      <c r="A27" s="116" t="s">
        <v>16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92"/>
      <c r="M27" s="215" t="s">
        <v>53</v>
      </c>
      <c r="N27" s="216"/>
      <c r="O27" s="216"/>
      <c r="P27" s="216"/>
      <c r="Q27" s="217"/>
      <c r="R27" s="213"/>
      <c r="S27" s="214"/>
      <c r="T27" s="92"/>
      <c r="U27" s="93">
        <f>SUM(U25,U26)</f>
        <v>0</v>
      </c>
      <c r="V27" s="94"/>
      <c r="W27" s="95"/>
      <c r="X27" s="96">
        <f>SUM(X25,X26)</f>
        <v>0</v>
      </c>
    </row>
    <row r="28" spans="1:24" ht="21" customHeight="1" thickBot="1">
      <c r="A28" s="116" t="s">
        <v>58</v>
      </c>
      <c r="B28" s="117"/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113" t="s">
        <v>47</v>
      </c>
      <c r="N28" s="114"/>
      <c r="O28" s="114"/>
      <c r="P28" s="114"/>
      <c r="Q28" s="115"/>
      <c r="R28" s="139"/>
      <c r="S28" s="140"/>
      <c r="T28" s="97">
        <f>SUM(T17,T19,T21,T23)</f>
        <v>0</v>
      </c>
      <c r="U28" s="98"/>
      <c r="V28" s="99"/>
      <c r="W28" s="100">
        <f>SUM(W18,W20,W22,W24)</f>
        <v>0</v>
      </c>
      <c r="X28" s="98"/>
    </row>
    <row r="29" spans="1:24" ht="15" customHeight="1">
      <c r="A29" s="141" t="s">
        <v>55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130" t="s">
        <v>60</v>
      </c>
      <c r="N29" s="131"/>
      <c r="O29" s="131"/>
      <c r="P29" s="131"/>
      <c r="Q29" s="132"/>
      <c r="R29" s="62"/>
      <c r="S29" s="62"/>
      <c r="T29" s="126"/>
      <c r="U29" s="144" t="s">
        <v>61</v>
      </c>
      <c r="V29" s="145"/>
      <c r="W29" s="126"/>
      <c r="X29" s="63"/>
    </row>
    <row r="30" spans="1:24" ht="13.5" thickBot="1">
      <c r="A30" s="136" t="s">
        <v>54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8"/>
      <c r="M30" s="133"/>
      <c r="N30" s="134"/>
      <c r="O30" s="134"/>
      <c r="P30" s="134"/>
      <c r="Q30" s="135"/>
      <c r="R30" s="64"/>
      <c r="S30" s="64"/>
      <c r="T30" s="127"/>
      <c r="U30" s="146"/>
      <c r="V30" s="147"/>
      <c r="W30" s="127"/>
      <c r="X30" s="65"/>
    </row>
  </sheetData>
  <sheetProtection password="8C3B" sheet="1" objects="1" scenarios="1" selectLockedCells="1"/>
  <protectedRanges>
    <protectedRange sqref="I10" name="Bereich3"/>
    <protectedRange sqref="B10" name="Bereich2"/>
    <protectedRange sqref="B15:D22" name="Bereich1"/>
    <protectedRange sqref="Q1:X6" name="Bereich4"/>
    <protectedRange sqref="Q10:X10" name="Bereich5"/>
  </protectedRanges>
  <mergeCells count="100">
    <mergeCell ref="V15:X15"/>
    <mergeCell ref="R27:S27"/>
    <mergeCell ref="M27:Q27"/>
    <mergeCell ref="R25:S25"/>
    <mergeCell ref="R26:S26"/>
    <mergeCell ref="R21:S21"/>
    <mergeCell ref="M19:N19"/>
    <mergeCell ref="O21:Q21"/>
    <mergeCell ref="M16:N16"/>
    <mergeCell ref="R19:S19"/>
    <mergeCell ref="O19:Q19"/>
    <mergeCell ref="O17:Q17"/>
    <mergeCell ref="R18:S18"/>
    <mergeCell ref="R20:S20"/>
    <mergeCell ref="O20:Q20"/>
    <mergeCell ref="R17:S17"/>
    <mergeCell ref="D1:M2"/>
    <mergeCell ref="A12:A13"/>
    <mergeCell ref="G12:H13"/>
    <mergeCell ref="I12:O13"/>
    <mergeCell ref="E10:L10"/>
    <mergeCell ref="D4:M5"/>
    <mergeCell ref="S2:T2"/>
    <mergeCell ref="S4:T4"/>
    <mergeCell ref="Q10:R10"/>
    <mergeCell ref="Q2:R2"/>
    <mergeCell ref="Q8:S8"/>
    <mergeCell ref="Q6:R6"/>
    <mergeCell ref="S6:T6"/>
    <mergeCell ref="Q4:R4"/>
    <mergeCell ref="T8:X8"/>
    <mergeCell ref="T10:X10"/>
    <mergeCell ref="A27:L27"/>
    <mergeCell ref="R23:S23"/>
    <mergeCell ref="R24:S24"/>
    <mergeCell ref="O22:Q22"/>
    <mergeCell ref="B23:D23"/>
    <mergeCell ref="B24:D24"/>
    <mergeCell ref="B22:D22"/>
    <mergeCell ref="F22:G22"/>
    <mergeCell ref="F23:G23"/>
    <mergeCell ref="F24:G24"/>
    <mergeCell ref="M25:Q25"/>
    <mergeCell ref="M26:Q26"/>
    <mergeCell ref="A26:F26"/>
    <mergeCell ref="G26:L26"/>
    <mergeCell ref="A25:L25"/>
    <mergeCell ref="H20:I20"/>
    <mergeCell ref="H21:I21"/>
    <mergeCell ref="R22:S22"/>
    <mergeCell ref="M24:N24"/>
    <mergeCell ref="M22:N22"/>
    <mergeCell ref="O23:Q23"/>
    <mergeCell ref="M23:N23"/>
    <mergeCell ref="O24:Q24"/>
    <mergeCell ref="H24:I24"/>
    <mergeCell ref="H23:I23"/>
    <mergeCell ref="H22:I22"/>
    <mergeCell ref="M18:N18"/>
    <mergeCell ref="B21:D21"/>
    <mergeCell ref="F21:G21"/>
    <mergeCell ref="B19:D19"/>
    <mergeCell ref="B18:D18"/>
    <mergeCell ref="F20:G20"/>
    <mergeCell ref="M21:N21"/>
    <mergeCell ref="F18:G18"/>
    <mergeCell ref="B20:D20"/>
    <mergeCell ref="B12:F13"/>
    <mergeCell ref="K15:L15"/>
    <mergeCell ref="Q12:R12"/>
    <mergeCell ref="H16:I16"/>
    <mergeCell ref="B15:D15"/>
    <mergeCell ref="H15:J15"/>
    <mergeCell ref="E15:G15"/>
    <mergeCell ref="B16:D16"/>
    <mergeCell ref="O16:Q16"/>
    <mergeCell ref="R15:U15"/>
    <mergeCell ref="R16:S16"/>
    <mergeCell ref="F16:G16"/>
    <mergeCell ref="M15:Q15"/>
    <mergeCell ref="T12:X12"/>
    <mergeCell ref="W29:W30"/>
    <mergeCell ref="C28:L28"/>
    <mergeCell ref="M29:Q30"/>
    <mergeCell ref="T29:T30"/>
    <mergeCell ref="A30:L30"/>
    <mergeCell ref="R28:S28"/>
    <mergeCell ref="A29:L29"/>
    <mergeCell ref="U29:V30"/>
    <mergeCell ref="B17:D17"/>
    <mergeCell ref="F17:G17"/>
    <mergeCell ref="M28:Q28"/>
    <mergeCell ref="A28:B28"/>
    <mergeCell ref="O18:Q18"/>
    <mergeCell ref="M20:N20"/>
    <mergeCell ref="F19:G19"/>
    <mergeCell ref="H17:I17"/>
    <mergeCell ref="H18:I18"/>
    <mergeCell ref="M17:N17"/>
    <mergeCell ref="H19:I19"/>
  </mergeCells>
  <printOptions horizontalCentered="1" verticalCentered="1"/>
  <pageMargins left="0.1968503937007874" right="0.1968503937007874" top="0.2362204724409449" bottom="0.5511811023622047" header="0.35433070866141736" footer="0.1968503937007874"/>
  <pageSetup fitToHeight="1" fitToWidth="1" horizontalDpi="600" verticalDpi="600" orientation="landscape" paperSize="9" r:id="rId2"/>
  <headerFooter alignWithMargins="0">
    <oddFooter>&amp;L&amp;9Spielprotokoll TKV-Pokal-Classic&amp;C&amp;9Stand: 08/2012&amp;R&amp;9tkv-kegeln.de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85"/>
  <sheetViews>
    <sheetView showGridLines="0" showRowColHeaders="0" workbookViewId="0" topLeftCell="A1">
      <pane xSplit="1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F6" sqref="F6"/>
    </sheetView>
  </sheetViews>
  <sheetFormatPr defaultColWidth="11.421875" defaultRowHeight="12.75"/>
  <cols>
    <col min="1" max="1" width="23.7109375" style="1" customWidth="1"/>
    <col min="2" max="2" width="9.7109375" style="1" customWidth="1"/>
    <col min="3" max="3" width="10.7109375" style="1" customWidth="1"/>
    <col min="4" max="6" width="5.7109375" style="1" customWidth="1"/>
    <col min="7" max="7" width="1.7109375" style="1" customWidth="1"/>
    <col min="8" max="8" width="23.7109375" style="1" customWidth="1"/>
    <col min="9" max="9" width="9.7109375" style="1" customWidth="1"/>
    <col min="10" max="10" width="10.7109375" style="1" customWidth="1"/>
    <col min="11" max="13" width="5.7109375" style="1" customWidth="1"/>
    <col min="14" max="16384" width="11.421875" style="1" customWidth="1"/>
  </cols>
  <sheetData>
    <row r="1" spans="1:13" ht="26.25" customHeight="1">
      <c r="A1" s="55" t="s">
        <v>30</v>
      </c>
      <c r="C1" s="59">
        <f>Spielbericht!R26</f>
      </c>
      <c r="D1" s="223" t="str">
        <f>IF(C1=1,"Punkt","Punkte")</f>
        <v>Punkte</v>
      </c>
      <c r="E1" s="223"/>
      <c r="F1" s="223"/>
      <c r="H1" s="55" t="s">
        <v>30</v>
      </c>
      <c r="J1" s="59">
        <f>Spielbericht!V26</f>
      </c>
      <c r="K1" s="223" t="str">
        <f>IF(J1=1,"Punkt","Punkte")</f>
        <v>Punkte</v>
      </c>
      <c r="L1" s="223"/>
      <c r="M1" s="223"/>
    </row>
    <row r="3" spans="1:13" ht="26.25">
      <c r="A3" s="220" t="str">
        <f>IF(Spielbericht!B12="","Heimmannschaft",Spielbericht!B12)</f>
        <v>Heimmannschaft</v>
      </c>
      <c r="B3" s="221"/>
      <c r="C3" s="221"/>
      <c r="D3" s="221"/>
      <c r="E3" s="221"/>
      <c r="F3" s="222"/>
      <c r="G3" s="16"/>
      <c r="H3" s="220" t="str">
        <f>IF(Spielbericht!I12="","Gastmannschaft",Spielbericht!I12)</f>
        <v>Gastmannschaft</v>
      </c>
      <c r="I3" s="221"/>
      <c r="J3" s="221"/>
      <c r="K3" s="221"/>
      <c r="L3" s="221"/>
      <c r="M3" s="222"/>
    </row>
    <row r="4" spans="1:13" ht="3" customHeight="1">
      <c r="A4" s="17"/>
      <c r="B4" s="17"/>
      <c r="C4" s="17"/>
      <c r="D4" s="17"/>
      <c r="E4" s="17"/>
      <c r="F4" s="17"/>
      <c r="G4" s="16"/>
      <c r="H4" s="17"/>
      <c r="I4" s="17"/>
      <c r="J4" s="17"/>
      <c r="K4" s="17"/>
      <c r="L4" s="17"/>
      <c r="M4" s="17"/>
    </row>
    <row r="5" spans="1:13" ht="18" customHeight="1">
      <c r="A5" s="18" t="s">
        <v>29</v>
      </c>
      <c r="B5" s="19" t="s">
        <v>28</v>
      </c>
      <c r="C5" s="19" t="s">
        <v>23</v>
      </c>
      <c r="D5" s="19" t="s">
        <v>24</v>
      </c>
      <c r="E5" s="19" t="s">
        <v>25</v>
      </c>
      <c r="F5" s="19" t="s">
        <v>1</v>
      </c>
      <c r="G5" s="106"/>
      <c r="H5" s="18" t="s">
        <v>29</v>
      </c>
      <c r="I5" s="19" t="s">
        <v>28</v>
      </c>
      <c r="J5" s="19" t="s">
        <v>23</v>
      </c>
      <c r="K5" s="19" t="s">
        <v>24</v>
      </c>
      <c r="L5" s="19" t="s">
        <v>25</v>
      </c>
      <c r="M5" s="19" t="s">
        <v>1</v>
      </c>
    </row>
    <row r="6" spans="1:13" ht="18" customHeight="1">
      <c r="A6" s="20"/>
      <c r="B6" s="19">
        <v>1</v>
      </c>
      <c r="C6" s="21"/>
      <c r="D6" s="21"/>
      <c r="E6" s="22"/>
      <c r="F6" s="19">
        <f>SUM(C6:D6)</f>
        <v>0</v>
      </c>
      <c r="G6" s="106"/>
      <c r="H6" s="20"/>
      <c r="I6" s="19">
        <v>1</v>
      </c>
      <c r="J6" s="21"/>
      <c r="K6" s="21"/>
      <c r="L6" s="22"/>
      <c r="M6" s="19">
        <f>SUM(J6:K6)</f>
        <v>0</v>
      </c>
    </row>
    <row r="7" spans="1:13" ht="18" customHeight="1">
      <c r="A7" s="54" t="str">
        <f>IF(Spielbericht!B17="","Spieler 1",Spielbericht!B17)</f>
        <v>Spieler 1</v>
      </c>
      <c r="B7" s="19">
        <v>2</v>
      </c>
      <c r="C7" s="21"/>
      <c r="D7" s="21"/>
      <c r="E7" s="22"/>
      <c r="F7" s="19">
        <f>SUM(C7:D7)</f>
        <v>0</v>
      </c>
      <c r="G7" s="106"/>
      <c r="H7" s="54" t="str">
        <f>IF(Spielbericht!B18="","Spieler 1",Spielbericht!B18)</f>
        <v>Spieler 1</v>
      </c>
      <c r="I7" s="19">
        <v>2</v>
      </c>
      <c r="J7" s="21"/>
      <c r="K7" s="21"/>
      <c r="L7" s="21"/>
      <c r="M7" s="19">
        <f>SUM(J7:K7)</f>
        <v>0</v>
      </c>
    </row>
    <row r="8" spans="1:13" ht="18" customHeight="1">
      <c r="A8" s="20"/>
      <c r="B8" s="19">
        <v>3</v>
      </c>
      <c r="C8" s="21"/>
      <c r="D8" s="21"/>
      <c r="E8" s="22"/>
      <c r="F8" s="19">
        <f>SUM(C8:D8)</f>
        <v>0</v>
      </c>
      <c r="G8" s="106"/>
      <c r="H8" s="20"/>
      <c r="I8" s="19">
        <v>3</v>
      </c>
      <c r="J8" s="21"/>
      <c r="K8" s="21"/>
      <c r="L8" s="21"/>
      <c r="M8" s="19">
        <f>SUM(J8:K8)</f>
        <v>0</v>
      </c>
    </row>
    <row r="9" spans="1:13" ht="18" customHeight="1">
      <c r="A9" s="20"/>
      <c r="B9" s="19">
        <v>4</v>
      </c>
      <c r="C9" s="21"/>
      <c r="D9" s="21"/>
      <c r="E9" s="22"/>
      <c r="F9" s="19">
        <f>SUM(C9:D9)</f>
        <v>0</v>
      </c>
      <c r="G9" s="106"/>
      <c r="H9" s="20"/>
      <c r="I9" s="19">
        <v>4</v>
      </c>
      <c r="J9" s="21"/>
      <c r="K9" s="21"/>
      <c r="L9" s="21"/>
      <c r="M9" s="19">
        <f>SUM(J9:K9)</f>
        <v>0</v>
      </c>
    </row>
    <row r="10" spans="1:13" ht="18" customHeight="1">
      <c r="A10" s="23"/>
      <c r="B10" s="24"/>
      <c r="C10" s="25">
        <f>SUM(C6:C9)</f>
        <v>0</v>
      </c>
      <c r="D10" s="25">
        <f>SUM(D6:D9)</f>
        <v>0</v>
      </c>
      <c r="E10" s="25">
        <f>SUM(E6:E9)</f>
        <v>0</v>
      </c>
      <c r="F10" s="25">
        <f>SUM(F6:F9)</f>
        <v>0</v>
      </c>
      <c r="G10" s="106"/>
      <c r="H10" s="23"/>
      <c r="I10" s="24"/>
      <c r="J10" s="25">
        <f>SUM(J6:J9)</f>
        <v>0</v>
      </c>
      <c r="K10" s="25">
        <f>SUM(K6:K9)</f>
        <v>0</v>
      </c>
      <c r="L10" s="25">
        <f>SUM(L6:L9)</f>
        <v>0</v>
      </c>
      <c r="M10" s="25">
        <f>SUM(M6:M9)</f>
        <v>0</v>
      </c>
    </row>
    <row r="11" spans="1:13" ht="7.5" customHeight="1">
      <c r="A11" s="26"/>
      <c r="B11" s="26"/>
      <c r="C11" s="27"/>
      <c r="D11" s="27"/>
      <c r="E11" s="27"/>
      <c r="F11" s="27"/>
      <c r="G11" s="106"/>
      <c r="H11" s="26"/>
      <c r="I11" s="26"/>
      <c r="J11" s="27"/>
      <c r="K11" s="27"/>
      <c r="L11" s="27"/>
      <c r="M11" s="27"/>
    </row>
    <row r="12" spans="1:13" ht="18" customHeight="1">
      <c r="A12" s="18" t="s">
        <v>29</v>
      </c>
      <c r="B12" s="19" t="s">
        <v>28</v>
      </c>
      <c r="C12" s="19" t="s">
        <v>23</v>
      </c>
      <c r="D12" s="19" t="s">
        <v>24</v>
      </c>
      <c r="E12" s="19" t="s">
        <v>25</v>
      </c>
      <c r="F12" s="19" t="s">
        <v>1</v>
      </c>
      <c r="G12" s="106"/>
      <c r="H12" s="18" t="s">
        <v>29</v>
      </c>
      <c r="I12" s="19" t="s">
        <v>28</v>
      </c>
      <c r="J12" s="19" t="s">
        <v>23</v>
      </c>
      <c r="K12" s="19" t="s">
        <v>24</v>
      </c>
      <c r="L12" s="19" t="s">
        <v>25</v>
      </c>
      <c r="M12" s="19" t="s">
        <v>1</v>
      </c>
    </row>
    <row r="13" spans="1:13" ht="18" customHeight="1">
      <c r="A13" s="20"/>
      <c r="B13" s="19">
        <v>1</v>
      </c>
      <c r="C13" s="21"/>
      <c r="D13" s="21"/>
      <c r="E13" s="22"/>
      <c r="F13" s="19">
        <f>SUM(C13:D13)</f>
        <v>0</v>
      </c>
      <c r="G13" s="106"/>
      <c r="H13" s="20"/>
      <c r="I13" s="19">
        <v>1</v>
      </c>
      <c r="J13" s="21"/>
      <c r="K13" s="21"/>
      <c r="L13" s="22"/>
      <c r="M13" s="19">
        <f>SUM(J13:K13)</f>
        <v>0</v>
      </c>
    </row>
    <row r="14" spans="1:13" ht="18" customHeight="1">
      <c r="A14" s="54" t="str">
        <f>IF(Spielbericht!B19="","Spieler 2",Spielbericht!B19)</f>
        <v>Spieler 2</v>
      </c>
      <c r="B14" s="19">
        <v>2</v>
      </c>
      <c r="C14" s="21"/>
      <c r="D14" s="21"/>
      <c r="E14" s="22"/>
      <c r="F14" s="19">
        <f>SUM(C14:D14)</f>
        <v>0</v>
      </c>
      <c r="G14" s="106"/>
      <c r="H14" s="54" t="str">
        <f>IF(Spielbericht!B20="","Spieler 2",Spielbericht!B20)</f>
        <v>Spieler 2</v>
      </c>
      <c r="I14" s="19">
        <v>2</v>
      </c>
      <c r="J14" s="21"/>
      <c r="K14" s="21"/>
      <c r="L14" s="21"/>
      <c r="M14" s="19">
        <f>SUM(J14:K14)</f>
        <v>0</v>
      </c>
    </row>
    <row r="15" spans="1:13" ht="18" customHeight="1">
      <c r="A15" s="20"/>
      <c r="B15" s="19">
        <v>3</v>
      </c>
      <c r="C15" s="21"/>
      <c r="D15" s="21"/>
      <c r="E15" s="22"/>
      <c r="F15" s="19">
        <f>SUM(C15:D15)</f>
        <v>0</v>
      </c>
      <c r="G15" s="106"/>
      <c r="H15" s="20"/>
      <c r="I15" s="19">
        <v>3</v>
      </c>
      <c r="J15" s="21"/>
      <c r="K15" s="21"/>
      <c r="L15" s="21"/>
      <c r="M15" s="19">
        <f>SUM(J15:K15)</f>
        <v>0</v>
      </c>
    </row>
    <row r="16" spans="1:13" ht="18" customHeight="1">
      <c r="A16" s="20"/>
      <c r="B16" s="19">
        <v>4</v>
      </c>
      <c r="C16" s="21"/>
      <c r="D16" s="21"/>
      <c r="E16" s="22"/>
      <c r="F16" s="19">
        <f>SUM(C16:D16)</f>
        <v>0</v>
      </c>
      <c r="G16" s="106"/>
      <c r="H16" s="20"/>
      <c r="I16" s="19">
        <v>4</v>
      </c>
      <c r="J16" s="21"/>
      <c r="K16" s="21"/>
      <c r="L16" s="21"/>
      <c r="M16" s="19">
        <f>SUM(J16:K16)</f>
        <v>0</v>
      </c>
    </row>
    <row r="17" spans="1:13" ht="18" customHeight="1">
      <c r="A17" s="23"/>
      <c r="B17" s="24"/>
      <c r="C17" s="25">
        <f>SUM(C13:C16)</f>
        <v>0</v>
      </c>
      <c r="D17" s="25">
        <f>SUM(D13:D16)</f>
        <v>0</v>
      </c>
      <c r="E17" s="25">
        <f>SUM(E13:E16)</f>
        <v>0</v>
      </c>
      <c r="F17" s="25">
        <f>SUM(F13:F16)</f>
        <v>0</v>
      </c>
      <c r="G17" s="106"/>
      <c r="H17" s="23"/>
      <c r="I17" s="24"/>
      <c r="J17" s="25">
        <f>SUM(J13:J16)</f>
        <v>0</v>
      </c>
      <c r="K17" s="25">
        <f>SUM(K13:K16)</f>
        <v>0</v>
      </c>
      <c r="L17" s="25">
        <f>SUM(L13:L16)</f>
        <v>0</v>
      </c>
      <c r="M17" s="25">
        <f>SUM(M13:M16)</f>
        <v>0</v>
      </c>
    </row>
    <row r="18" spans="1:13" ht="7.5" customHeight="1">
      <c r="A18" s="26"/>
      <c r="B18" s="26"/>
      <c r="C18" s="27"/>
      <c r="D18" s="27"/>
      <c r="E18" s="27"/>
      <c r="F18" s="27"/>
      <c r="G18" s="106"/>
      <c r="H18" s="26"/>
      <c r="I18" s="26"/>
      <c r="J18" s="27"/>
      <c r="K18" s="27"/>
      <c r="L18" s="27"/>
      <c r="M18" s="27"/>
    </row>
    <row r="19" spans="1:13" ht="18" customHeight="1">
      <c r="A19" s="18" t="s">
        <v>29</v>
      </c>
      <c r="B19" s="19" t="s">
        <v>28</v>
      </c>
      <c r="C19" s="19" t="s">
        <v>23</v>
      </c>
      <c r="D19" s="19" t="s">
        <v>24</v>
      </c>
      <c r="E19" s="19" t="s">
        <v>25</v>
      </c>
      <c r="F19" s="19" t="s">
        <v>1</v>
      </c>
      <c r="G19" s="106"/>
      <c r="H19" s="18" t="s">
        <v>29</v>
      </c>
      <c r="I19" s="19" t="s">
        <v>28</v>
      </c>
      <c r="J19" s="19" t="s">
        <v>23</v>
      </c>
      <c r="K19" s="19" t="s">
        <v>24</v>
      </c>
      <c r="L19" s="19" t="s">
        <v>25</v>
      </c>
      <c r="M19" s="19" t="s">
        <v>1</v>
      </c>
    </row>
    <row r="20" spans="1:13" ht="18" customHeight="1">
      <c r="A20" s="20"/>
      <c r="B20" s="19">
        <v>1</v>
      </c>
      <c r="C20" s="21"/>
      <c r="D20" s="21"/>
      <c r="E20" s="22"/>
      <c r="F20" s="19">
        <f>SUM(C20:D20)</f>
        <v>0</v>
      </c>
      <c r="G20" s="106"/>
      <c r="H20" s="20"/>
      <c r="I20" s="19">
        <v>1</v>
      </c>
      <c r="J20" s="21"/>
      <c r="K20" s="21"/>
      <c r="L20" s="22"/>
      <c r="M20" s="19">
        <f>SUM(J20:K20)</f>
        <v>0</v>
      </c>
    </row>
    <row r="21" spans="1:13" ht="18" customHeight="1">
      <c r="A21" s="54" t="str">
        <f>IF(Spielbericht!B21="","Spieler 3",Spielbericht!B21)</f>
        <v>Spieler 3</v>
      </c>
      <c r="B21" s="19">
        <v>2</v>
      </c>
      <c r="C21" s="21"/>
      <c r="D21" s="21"/>
      <c r="E21" s="21"/>
      <c r="F21" s="19">
        <f>SUM(C21:D21)</f>
        <v>0</v>
      </c>
      <c r="G21" s="106"/>
      <c r="H21" s="54" t="str">
        <f>IF(Spielbericht!B22="","Spieler 3",Spielbericht!B22)</f>
        <v>Spieler 3</v>
      </c>
      <c r="I21" s="19">
        <v>2</v>
      </c>
      <c r="J21" s="21"/>
      <c r="K21" s="21"/>
      <c r="L21" s="21"/>
      <c r="M21" s="19">
        <f>SUM(J21:K21)</f>
        <v>0</v>
      </c>
    </row>
    <row r="22" spans="1:13" ht="18" customHeight="1">
      <c r="A22" s="20"/>
      <c r="B22" s="19">
        <v>3</v>
      </c>
      <c r="C22" s="21"/>
      <c r="D22" s="21"/>
      <c r="E22" s="21"/>
      <c r="F22" s="19">
        <f>SUM(C22:D22)</f>
        <v>0</v>
      </c>
      <c r="G22" s="106"/>
      <c r="H22" s="20"/>
      <c r="I22" s="19">
        <v>3</v>
      </c>
      <c r="J22" s="21"/>
      <c r="K22" s="21"/>
      <c r="L22" s="21"/>
      <c r="M22" s="19">
        <f>SUM(J22:K22)</f>
        <v>0</v>
      </c>
    </row>
    <row r="23" spans="1:13" ht="18" customHeight="1">
      <c r="A23" s="20"/>
      <c r="B23" s="19">
        <v>4</v>
      </c>
      <c r="C23" s="21"/>
      <c r="D23" s="21"/>
      <c r="E23" s="21"/>
      <c r="F23" s="19">
        <f>SUM(C23:D23)</f>
        <v>0</v>
      </c>
      <c r="G23" s="106"/>
      <c r="H23" s="20"/>
      <c r="I23" s="19">
        <v>4</v>
      </c>
      <c r="J23" s="21"/>
      <c r="K23" s="21"/>
      <c r="L23" s="21"/>
      <c r="M23" s="19">
        <f>SUM(J23:K23)</f>
        <v>0</v>
      </c>
    </row>
    <row r="24" spans="1:13" ht="18" customHeight="1">
      <c r="A24" s="23"/>
      <c r="B24" s="24"/>
      <c r="C24" s="25">
        <f>SUM(C20:C23)</f>
        <v>0</v>
      </c>
      <c r="D24" s="25">
        <f>SUM(D20:D23)</f>
        <v>0</v>
      </c>
      <c r="E24" s="25">
        <f>SUM(E20:E23)</f>
        <v>0</v>
      </c>
      <c r="F24" s="25">
        <f>SUM(F20:F23)</f>
        <v>0</v>
      </c>
      <c r="G24" s="106"/>
      <c r="H24" s="23"/>
      <c r="I24" s="24"/>
      <c r="J24" s="25">
        <f>SUM(J20:J23)</f>
        <v>0</v>
      </c>
      <c r="K24" s="25">
        <f>SUM(K20:K23)</f>
        <v>0</v>
      </c>
      <c r="L24" s="25">
        <f>SUM(L20:L23)</f>
        <v>0</v>
      </c>
      <c r="M24" s="25">
        <f>SUM(M20:M23)</f>
        <v>0</v>
      </c>
    </row>
    <row r="25" spans="1:13" ht="7.5" customHeight="1">
      <c r="A25" s="26"/>
      <c r="B25" s="26"/>
      <c r="C25" s="27"/>
      <c r="D25" s="27"/>
      <c r="E25" s="27"/>
      <c r="F25" s="27"/>
      <c r="G25" s="106"/>
      <c r="H25" s="26"/>
      <c r="I25" s="26"/>
      <c r="J25" s="27"/>
      <c r="K25" s="27"/>
      <c r="L25" s="27"/>
      <c r="M25" s="27"/>
    </row>
    <row r="26" spans="1:13" ht="18" customHeight="1">
      <c r="A26" s="18" t="s">
        <v>29</v>
      </c>
      <c r="B26" s="19" t="s">
        <v>28</v>
      </c>
      <c r="C26" s="19" t="s">
        <v>23</v>
      </c>
      <c r="D26" s="19" t="s">
        <v>24</v>
      </c>
      <c r="E26" s="19" t="s">
        <v>25</v>
      </c>
      <c r="F26" s="19" t="s">
        <v>1</v>
      </c>
      <c r="G26" s="106"/>
      <c r="H26" s="18" t="s">
        <v>29</v>
      </c>
      <c r="I26" s="19" t="s">
        <v>28</v>
      </c>
      <c r="J26" s="19" t="s">
        <v>23</v>
      </c>
      <c r="K26" s="19" t="s">
        <v>24</v>
      </c>
      <c r="L26" s="19" t="s">
        <v>25</v>
      </c>
      <c r="M26" s="19" t="s">
        <v>1</v>
      </c>
    </row>
    <row r="27" spans="1:13" ht="18" customHeight="1">
      <c r="A27" s="20"/>
      <c r="B27" s="19">
        <v>1</v>
      </c>
      <c r="C27" s="21"/>
      <c r="D27" s="21"/>
      <c r="E27" s="22"/>
      <c r="F27" s="19">
        <f>SUM(C27:D27)</f>
        <v>0</v>
      </c>
      <c r="G27" s="106"/>
      <c r="H27" s="20"/>
      <c r="I27" s="19">
        <v>1</v>
      </c>
      <c r="J27" s="21"/>
      <c r="K27" s="21"/>
      <c r="L27" s="22"/>
      <c r="M27" s="19">
        <f>SUM(J27:K27)</f>
        <v>0</v>
      </c>
    </row>
    <row r="28" spans="1:13" ht="18" customHeight="1">
      <c r="A28" s="54" t="str">
        <f>IF(Spielbericht!B23="","Spieler 4",Spielbericht!B23)</f>
        <v>Spieler 4</v>
      </c>
      <c r="B28" s="19">
        <v>2</v>
      </c>
      <c r="C28" s="21"/>
      <c r="D28" s="21"/>
      <c r="E28" s="21"/>
      <c r="F28" s="19">
        <f>SUM(C28:D28)</f>
        <v>0</v>
      </c>
      <c r="G28" s="106"/>
      <c r="H28" s="54" t="str">
        <f>IF(Spielbericht!B24="","Spieler 4",Spielbericht!B24)</f>
        <v>Spieler 4</v>
      </c>
      <c r="I28" s="19">
        <v>2</v>
      </c>
      <c r="J28" s="21"/>
      <c r="K28" s="21"/>
      <c r="L28" s="21"/>
      <c r="M28" s="19">
        <f>SUM(J28:K28)</f>
        <v>0</v>
      </c>
    </row>
    <row r="29" spans="1:13" ht="18" customHeight="1">
      <c r="A29" s="20"/>
      <c r="B29" s="19">
        <v>3</v>
      </c>
      <c r="C29" s="21"/>
      <c r="D29" s="21"/>
      <c r="E29" s="21"/>
      <c r="F29" s="19">
        <f>SUM(C29:D29)</f>
        <v>0</v>
      </c>
      <c r="G29" s="106"/>
      <c r="H29" s="20"/>
      <c r="I29" s="19">
        <v>3</v>
      </c>
      <c r="J29" s="21"/>
      <c r="K29" s="21"/>
      <c r="L29" s="21"/>
      <c r="M29" s="19">
        <f>SUM(J29:K29)</f>
        <v>0</v>
      </c>
    </row>
    <row r="30" spans="1:13" ht="18" customHeight="1">
      <c r="A30" s="20"/>
      <c r="B30" s="19">
        <v>4</v>
      </c>
      <c r="C30" s="21"/>
      <c r="D30" s="21"/>
      <c r="E30" s="21"/>
      <c r="F30" s="19">
        <f>SUM(C30:D30)</f>
        <v>0</v>
      </c>
      <c r="G30" s="106"/>
      <c r="H30" s="20"/>
      <c r="I30" s="19">
        <v>4</v>
      </c>
      <c r="J30" s="21"/>
      <c r="K30" s="21"/>
      <c r="L30" s="21"/>
      <c r="M30" s="19">
        <f>SUM(J30:K30)</f>
        <v>0</v>
      </c>
    </row>
    <row r="31" spans="1:13" ht="18" customHeight="1">
      <c r="A31" s="23"/>
      <c r="B31" s="24"/>
      <c r="C31" s="25">
        <f>SUM(C27:C30)</f>
        <v>0</v>
      </c>
      <c r="D31" s="25">
        <f>SUM(D27:D30)</f>
        <v>0</v>
      </c>
      <c r="E31" s="25">
        <f>SUM(E27:E30)</f>
        <v>0</v>
      </c>
      <c r="F31" s="25">
        <f>SUM(F27:F30)</f>
        <v>0</v>
      </c>
      <c r="G31" s="106"/>
      <c r="H31" s="23"/>
      <c r="I31" s="24"/>
      <c r="J31" s="25">
        <f>SUM(J27:J30)</f>
        <v>0</v>
      </c>
      <c r="K31" s="25">
        <f>SUM(K27:K30)</f>
        <v>0</v>
      </c>
      <c r="L31" s="25">
        <f>SUM(L27:L30)</f>
        <v>0</v>
      </c>
      <c r="M31" s="25">
        <f>SUM(M27:M30)</f>
        <v>0</v>
      </c>
    </row>
    <row r="32" spans="1:13" ht="12.75">
      <c r="A32" s="2"/>
      <c r="B32" s="2"/>
      <c r="C32" s="3"/>
      <c r="D32" s="3"/>
      <c r="E32" s="3"/>
      <c r="F32" s="3"/>
      <c r="H32" s="2"/>
      <c r="I32" s="2"/>
      <c r="J32" s="3"/>
      <c r="K32" s="3"/>
      <c r="L32" s="3"/>
      <c r="M32" s="3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</sheetData>
  <sheetProtection password="8C3B" sheet="1" objects="1" scenarios="1" selectLockedCells="1"/>
  <protectedRanges>
    <protectedRange sqref="J27:L30" name="Bereich8"/>
    <protectedRange sqref="C27:E30" name="Bereich7"/>
    <protectedRange sqref="J20:L23" name="Bereich6"/>
    <protectedRange sqref="C20:E23" name="Bereich5"/>
    <protectedRange sqref="J13:L16" name="Bereich4"/>
    <protectedRange sqref="C13:E16" name="Bereich3"/>
    <protectedRange sqref="J6:L9" name="Bereich2"/>
    <protectedRange sqref="C6:E9" name="Bereich1"/>
  </protectedRanges>
  <mergeCells count="4">
    <mergeCell ref="A3:F3"/>
    <mergeCell ref="H3:M3"/>
    <mergeCell ref="D1:F1"/>
    <mergeCell ref="K1:M1"/>
  </mergeCells>
  <conditionalFormatting sqref="A6 A13 A20 A27 H6 H13 H20 H27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51"/>
  <sheetViews>
    <sheetView showGridLines="0" showRowColHeaders="0" workbookViewId="0" topLeftCell="A31">
      <selection activeCell="E3" sqref="E3"/>
    </sheetView>
  </sheetViews>
  <sheetFormatPr defaultColWidth="11.421875" defaultRowHeight="12.75"/>
  <cols>
    <col min="1" max="1" width="10.7109375" style="1" customWidth="1"/>
    <col min="2" max="3" width="8.7109375" style="1" customWidth="1"/>
    <col min="4" max="4" width="5.7109375" style="1" customWidth="1"/>
    <col min="5" max="6" width="8.7109375" style="1" customWidth="1"/>
    <col min="7" max="7" width="1.7109375" style="1" customWidth="1"/>
    <col min="8" max="8" width="10.7109375" style="1" customWidth="1"/>
    <col min="9" max="10" width="8.7109375" style="1" customWidth="1"/>
    <col min="11" max="11" width="5.7109375" style="1" customWidth="1"/>
    <col min="12" max="13" width="8.7109375" style="1" customWidth="1"/>
    <col min="14" max="16384" width="11.421875" style="1" customWidth="1"/>
  </cols>
  <sheetData>
    <row r="1" spans="1:13" ht="13.5" thickTop="1">
      <c r="A1" s="48" t="str">
        <f>Einzelergebnisse!A3</f>
        <v>Heimmannschaft</v>
      </c>
      <c r="B1" s="28"/>
      <c r="C1" s="28"/>
      <c r="D1" s="28"/>
      <c r="E1" s="28"/>
      <c r="F1" s="29"/>
      <c r="G1" s="16"/>
      <c r="H1" s="48" t="str">
        <f>A1</f>
        <v>Heimmannschaft</v>
      </c>
      <c r="I1" s="28"/>
      <c r="J1" s="28"/>
      <c r="K1" s="28"/>
      <c r="L1" s="28"/>
      <c r="M1" s="29"/>
    </row>
    <row r="2" spans="1:13" ht="13.5" thickBot="1">
      <c r="A2" s="30"/>
      <c r="B2" s="50" t="str">
        <f>Einzelergebnisse!H3</f>
        <v>Gastmannschaft</v>
      </c>
      <c r="C2" s="31"/>
      <c r="D2" s="31"/>
      <c r="E2" s="224">
        <f>Spielbericht!T10</f>
        <v>41126</v>
      </c>
      <c r="F2" s="225"/>
      <c r="G2" s="16"/>
      <c r="H2" s="30"/>
      <c r="I2" s="50" t="str">
        <f>B2</f>
        <v>Gastmannschaft</v>
      </c>
      <c r="J2" s="31"/>
      <c r="K2" s="31"/>
      <c r="L2" s="224">
        <f>E2</f>
        <v>41126</v>
      </c>
      <c r="M2" s="225"/>
    </row>
    <row r="3" spans="1:13" ht="12.75">
      <c r="A3" s="32"/>
      <c r="B3" s="33"/>
      <c r="C3" s="33"/>
      <c r="D3" s="33"/>
      <c r="E3" s="33"/>
      <c r="F3" s="34"/>
      <c r="G3" s="16"/>
      <c r="H3" s="32"/>
      <c r="I3" s="33"/>
      <c r="J3" s="33"/>
      <c r="K3" s="33"/>
      <c r="L3" s="33"/>
      <c r="M3" s="34"/>
    </row>
    <row r="4" spans="1:13" ht="12.75">
      <c r="A4" s="32" t="s">
        <v>22</v>
      </c>
      <c r="B4" s="51" t="str">
        <f>Einzelergebnisse!A7</f>
        <v>Spieler 1</v>
      </c>
      <c r="C4" s="53"/>
      <c r="D4" s="33"/>
      <c r="E4" s="33"/>
      <c r="F4" s="34"/>
      <c r="G4" s="16"/>
      <c r="H4" s="32" t="s">
        <v>22</v>
      </c>
      <c r="I4" s="51" t="str">
        <f>Einzelergebnisse!H7</f>
        <v>Spieler 1</v>
      </c>
      <c r="J4" s="53"/>
      <c r="K4" s="33"/>
      <c r="L4" s="33"/>
      <c r="M4" s="34"/>
    </row>
    <row r="5" spans="1:13" ht="13.5" thickBot="1">
      <c r="A5" s="32"/>
      <c r="B5" s="33"/>
      <c r="C5" s="33"/>
      <c r="D5" s="33"/>
      <c r="E5" s="33"/>
      <c r="F5" s="34"/>
      <c r="G5" s="16"/>
      <c r="H5" s="32"/>
      <c r="I5" s="33"/>
      <c r="J5" s="33"/>
      <c r="K5" s="33"/>
      <c r="L5" s="33"/>
      <c r="M5" s="34"/>
    </row>
    <row r="6" spans="1:13" ht="13.5" thickBot="1">
      <c r="A6" s="35" t="s">
        <v>28</v>
      </c>
      <c r="B6" s="36" t="s">
        <v>23</v>
      </c>
      <c r="C6" s="36" t="s">
        <v>24</v>
      </c>
      <c r="D6" s="36" t="s">
        <v>25</v>
      </c>
      <c r="E6" s="36" t="s">
        <v>26</v>
      </c>
      <c r="F6" s="37" t="s">
        <v>27</v>
      </c>
      <c r="G6" s="16"/>
      <c r="H6" s="35" t="s">
        <v>28</v>
      </c>
      <c r="I6" s="36" t="s">
        <v>23</v>
      </c>
      <c r="J6" s="36" t="s">
        <v>24</v>
      </c>
      <c r="K6" s="36" t="s">
        <v>25</v>
      </c>
      <c r="L6" s="36" t="s">
        <v>26</v>
      </c>
      <c r="M6" s="37" t="s">
        <v>27</v>
      </c>
    </row>
    <row r="7" spans="1:13" ht="19.5" customHeight="1" thickBot="1">
      <c r="A7" s="35">
        <v>1</v>
      </c>
      <c r="B7" s="36"/>
      <c r="C7" s="36"/>
      <c r="D7" s="36"/>
      <c r="E7" s="36"/>
      <c r="F7" s="37"/>
      <c r="G7" s="16"/>
      <c r="H7" s="35">
        <v>1</v>
      </c>
      <c r="I7" s="36"/>
      <c r="J7" s="36"/>
      <c r="K7" s="36"/>
      <c r="L7" s="36"/>
      <c r="M7" s="37"/>
    </row>
    <row r="8" spans="1:13" ht="19.5" customHeight="1" thickBot="1">
      <c r="A8" s="35">
        <v>2</v>
      </c>
      <c r="B8" s="36"/>
      <c r="C8" s="36"/>
      <c r="D8" s="36"/>
      <c r="E8" s="36"/>
      <c r="F8" s="37"/>
      <c r="G8" s="16"/>
      <c r="H8" s="35">
        <v>2</v>
      </c>
      <c r="I8" s="36"/>
      <c r="J8" s="36"/>
      <c r="K8" s="36"/>
      <c r="L8" s="36"/>
      <c r="M8" s="37"/>
    </row>
    <row r="9" spans="1:13" ht="19.5" customHeight="1" thickBot="1">
      <c r="A9" s="35">
        <v>3</v>
      </c>
      <c r="B9" s="36"/>
      <c r="C9" s="36"/>
      <c r="D9" s="36"/>
      <c r="E9" s="36"/>
      <c r="F9" s="37"/>
      <c r="G9" s="16"/>
      <c r="H9" s="35">
        <v>3</v>
      </c>
      <c r="I9" s="36"/>
      <c r="J9" s="36"/>
      <c r="K9" s="36"/>
      <c r="L9" s="36"/>
      <c r="M9" s="37"/>
    </row>
    <row r="10" spans="1:13" ht="19.5" customHeight="1" thickBot="1">
      <c r="A10" s="38">
        <v>4</v>
      </c>
      <c r="B10" s="39"/>
      <c r="C10" s="39"/>
      <c r="D10" s="39"/>
      <c r="E10" s="39"/>
      <c r="F10" s="40"/>
      <c r="G10" s="16"/>
      <c r="H10" s="38">
        <v>4</v>
      </c>
      <c r="I10" s="39"/>
      <c r="J10" s="39"/>
      <c r="K10" s="39"/>
      <c r="L10" s="39"/>
      <c r="M10" s="40"/>
    </row>
    <row r="11" spans="1:13" ht="19.5" customHeight="1" thickBot="1">
      <c r="A11" s="41"/>
      <c r="B11" s="42"/>
      <c r="C11" s="42"/>
      <c r="D11" s="42"/>
      <c r="E11" s="42"/>
      <c r="F11" s="43"/>
      <c r="G11" s="16"/>
      <c r="H11" s="41"/>
      <c r="I11" s="42"/>
      <c r="J11" s="42"/>
      <c r="K11" s="42"/>
      <c r="L11" s="42"/>
      <c r="M11" s="43"/>
    </row>
    <row r="12" spans="1:13" ht="19.5" customHeight="1" thickBot="1">
      <c r="A12" s="44" t="s">
        <v>26</v>
      </c>
      <c r="B12" s="45"/>
      <c r="C12" s="45"/>
      <c r="D12" s="45"/>
      <c r="E12" s="45"/>
      <c r="F12" s="46"/>
      <c r="G12" s="16"/>
      <c r="H12" s="44" t="s">
        <v>26</v>
      </c>
      <c r="I12" s="45"/>
      <c r="J12" s="45"/>
      <c r="K12" s="45"/>
      <c r="L12" s="45"/>
      <c r="M12" s="46"/>
    </row>
    <row r="13" spans="1:13" ht="14.25" thickBot="1" thickTop="1">
      <c r="A13" s="47"/>
      <c r="B13" s="47"/>
      <c r="C13" s="47"/>
      <c r="D13" s="47"/>
      <c r="E13" s="47"/>
      <c r="F13" s="47"/>
      <c r="G13" s="16"/>
      <c r="H13" s="47"/>
      <c r="I13" s="47"/>
      <c r="J13" s="47"/>
      <c r="K13" s="47"/>
      <c r="L13" s="47"/>
      <c r="M13" s="47"/>
    </row>
    <row r="14" spans="1:13" ht="13.5" thickTop="1">
      <c r="A14" s="48" t="str">
        <f>A1</f>
        <v>Heimmannschaft</v>
      </c>
      <c r="B14" s="28"/>
      <c r="C14" s="28"/>
      <c r="D14" s="28"/>
      <c r="E14" s="28"/>
      <c r="F14" s="29"/>
      <c r="G14" s="16"/>
      <c r="H14" s="48" t="str">
        <f>A1</f>
        <v>Heimmannschaft</v>
      </c>
      <c r="I14" s="28"/>
      <c r="J14" s="28"/>
      <c r="K14" s="28"/>
      <c r="L14" s="28"/>
      <c r="M14" s="29"/>
    </row>
    <row r="15" spans="1:13" ht="13.5" thickBot="1">
      <c r="A15" s="30"/>
      <c r="B15" s="50" t="str">
        <f>B2</f>
        <v>Gastmannschaft</v>
      </c>
      <c r="C15" s="31"/>
      <c r="D15" s="31"/>
      <c r="E15" s="224">
        <f>E2</f>
        <v>41126</v>
      </c>
      <c r="F15" s="225"/>
      <c r="G15" s="16"/>
      <c r="H15" s="30"/>
      <c r="I15" s="50" t="str">
        <f>B2</f>
        <v>Gastmannschaft</v>
      </c>
      <c r="J15" s="31"/>
      <c r="K15" s="31"/>
      <c r="L15" s="224">
        <f>E2</f>
        <v>41126</v>
      </c>
      <c r="M15" s="225"/>
    </row>
    <row r="16" spans="1:13" ht="12.75">
      <c r="A16" s="32"/>
      <c r="B16" s="33"/>
      <c r="C16" s="33"/>
      <c r="D16" s="33"/>
      <c r="E16" s="33"/>
      <c r="F16" s="34"/>
      <c r="G16" s="16"/>
      <c r="H16" s="32"/>
      <c r="I16" s="33"/>
      <c r="J16" s="33"/>
      <c r="K16" s="33"/>
      <c r="L16" s="33"/>
      <c r="M16" s="34"/>
    </row>
    <row r="17" spans="1:13" ht="12.75">
      <c r="A17" s="32" t="s">
        <v>22</v>
      </c>
      <c r="B17" s="51" t="str">
        <f>Einzelergebnisse!A14</f>
        <v>Spieler 2</v>
      </c>
      <c r="C17" s="53"/>
      <c r="D17" s="33"/>
      <c r="E17" s="33"/>
      <c r="F17" s="34"/>
      <c r="G17" s="16"/>
      <c r="H17" s="32" t="s">
        <v>22</v>
      </c>
      <c r="I17" s="51" t="str">
        <f>Einzelergebnisse!H14</f>
        <v>Spieler 2</v>
      </c>
      <c r="J17" s="53"/>
      <c r="K17" s="33"/>
      <c r="L17" s="33"/>
      <c r="M17" s="34"/>
    </row>
    <row r="18" spans="1:13" ht="13.5" thickBot="1">
      <c r="A18" s="32"/>
      <c r="B18" s="33"/>
      <c r="C18" s="33"/>
      <c r="D18" s="33"/>
      <c r="E18" s="33"/>
      <c r="F18" s="34"/>
      <c r="G18" s="16"/>
      <c r="H18" s="32"/>
      <c r="I18" s="33"/>
      <c r="J18" s="33"/>
      <c r="K18" s="33"/>
      <c r="L18" s="33"/>
      <c r="M18" s="34"/>
    </row>
    <row r="19" spans="1:13" ht="13.5" thickBot="1">
      <c r="A19" s="35" t="s">
        <v>28</v>
      </c>
      <c r="B19" s="36" t="s">
        <v>23</v>
      </c>
      <c r="C19" s="36" t="s">
        <v>24</v>
      </c>
      <c r="D19" s="36" t="s">
        <v>25</v>
      </c>
      <c r="E19" s="36" t="s">
        <v>26</v>
      </c>
      <c r="F19" s="37" t="s">
        <v>27</v>
      </c>
      <c r="G19" s="16"/>
      <c r="H19" s="35" t="s">
        <v>28</v>
      </c>
      <c r="I19" s="36" t="s">
        <v>23</v>
      </c>
      <c r="J19" s="36" t="s">
        <v>24</v>
      </c>
      <c r="K19" s="36" t="s">
        <v>25</v>
      </c>
      <c r="L19" s="36" t="s">
        <v>26</v>
      </c>
      <c r="M19" s="37" t="s">
        <v>27</v>
      </c>
    </row>
    <row r="20" spans="1:13" ht="19.5" customHeight="1" thickBot="1">
      <c r="A20" s="35">
        <v>1</v>
      </c>
      <c r="B20" s="36"/>
      <c r="C20" s="36"/>
      <c r="D20" s="36"/>
      <c r="E20" s="36"/>
      <c r="F20" s="37"/>
      <c r="G20" s="16"/>
      <c r="H20" s="35">
        <v>1</v>
      </c>
      <c r="I20" s="36"/>
      <c r="J20" s="36"/>
      <c r="K20" s="36"/>
      <c r="L20" s="36"/>
      <c r="M20" s="37"/>
    </row>
    <row r="21" spans="1:13" ht="19.5" customHeight="1" thickBot="1">
      <c r="A21" s="35">
        <v>2</v>
      </c>
      <c r="B21" s="36"/>
      <c r="C21" s="36"/>
      <c r="D21" s="36"/>
      <c r="E21" s="36"/>
      <c r="F21" s="37"/>
      <c r="G21" s="16"/>
      <c r="H21" s="35">
        <v>2</v>
      </c>
      <c r="I21" s="36"/>
      <c r="J21" s="36"/>
      <c r="K21" s="36"/>
      <c r="L21" s="36"/>
      <c r="M21" s="37"/>
    </row>
    <row r="22" spans="1:13" ht="19.5" customHeight="1" thickBot="1">
      <c r="A22" s="35">
        <v>3</v>
      </c>
      <c r="B22" s="36"/>
      <c r="C22" s="36"/>
      <c r="D22" s="36"/>
      <c r="E22" s="36"/>
      <c r="F22" s="37"/>
      <c r="G22" s="16"/>
      <c r="H22" s="35">
        <v>3</v>
      </c>
      <c r="I22" s="36"/>
      <c r="J22" s="36"/>
      <c r="K22" s="36"/>
      <c r="L22" s="36"/>
      <c r="M22" s="37"/>
    </row>
    <row r="23" spans="1:13" ht="19.5" customHeight="1" thickBot="1">
      <c r="A23" s="38">
        <v>4</v>
      </c>
      <c r="B23" s="39"/>
      <c r="C23" s="39"/>
      <c r="D23" s="39"/>
      <c r="E23" s="39"/>
      <c r="F23" s="40"/>
      <c r="G23" s="16"/>
      <c r="H23" s="38">
        <v>4</v>
      </c>
      <c r="I23" s="39"/>
      <c r="J23" s="39"/>
      <c r="K23" s="39"/>
      <c r="L23" s="39"/>
      <c r="M23" s="40"/>
    </row>
    <row r="24" spans="1:13" ht="19.5" customHeight="1" thickBot="1">
      <c r="A24" s="41"/>
      <c r="B24" s="42"/>
      <c r="C24" s="42"/>
      <c r="D24" s="42"/>
      <c r="E24" s="42"/>
      <c r="F24" s="43"/>
      <c r="G24" s="16"/>
      <c r="H24" s="41"/>
      <c r="I24" s="42"/>
      <c r="J24" s="42"/>
      <c r="K24" s="42"/>
      <c r="L24" s="42"/>
      <c r="M24" s="43"/>
    </row>
    <row r="25" spans="1:13" ht="19.5" customHeight="1" thickBot="1">
      <c r="A25" s="44" t="s">
        <v>26</v>
      </c>
      <c r="B25" s="45"/>
      <c r="C25" s="45"/>
      <c r="D25" s="45"/>
      <c r="E25" s="45"/>
      <c r="F25" s="46"/>
      <c r="G25" s="16"/>
      <c r="H25" s="44" t="s">
        <v>26</v>
      </c>
      <c r="I25" s="45"/>
      <c r="J25" s="45"/>
      <c r="K25" s="45"/>
      <c r="L25" s="45"/>
      <c r="M25" s="46"/>
    </row>
    <row r="26" spans="1:13" ht="14.25" thickBot="1" thickTop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3.5" thickTop="1">
      <c r="A27" s="49" t="str">
        <f>A1</f>
        <v>Heimmannschaft</v>
      </c>
      <c r="B27" s="28"/>
      <c r="C27" s="28"/>
      <c r="D27" s="28"/>
      <c r="E27" s="28"/>
      <c r="F27" s="29"/>
      <c r="G27" s="16"/>
      <c r="H27" s="48" t="str">
        <f>A1</f>
        <v>Heimmannschaft</v>
      </c>
      <c r="I27" s="28"/>
      <c r="J27" s="28"/>
      <c r="K27" s="28"/>
      <c r="L27" s="28"/>
      <c r="M27" s="29"/>
    </row>
    <row r="28" spans="1:13" ht="13.5" thickBot="1">
      <c r="A28" s="30"/>
      <c r="B28" s="50" t="str">
        <f>B2</f>
        <v>Gastmannschaft</v>
      </c>
      <c r="C28" s="31"/>
      <c r="D28" s="31"/>
      <c r="E28" s="224">
        <f>E2</f>
        <v>41126</v>
      </c>
      <c r="F28" s="225"/>
      <c r="G28" s="16"/>
      <c r="H28" s="30"/>
      <c r="I28" s="50" t="str">
        <f>B2</f>
        <v>Gastmannschaft</v>
      </c>
      <c r="J28" s="31"/>
      <c r="K28" s="31"/>
      <c r="L28" s="224">
        <f>E2</f>
        <v>41126</v>
      </c>
      <c r="M28" s="225"/>
    </row>
    <row r="29" spans="1:13" ht="12.75">
      <c r="A29" s="32"/>
      <c r="B29" s="33"/>
      <c r="C29" s="33"/>
      <c r="D29" s="33"/>
      <c r="E29" s="33"/>
      <c r="F29" s="34"/>
      <c r="G29" s="16"/>
      <c r="H29" s="32"/>
      <c r="I29" s="33"/>
      <c r="J29" s="33"/>
      <c r="K29" s="33"/>
      <c r="L29" s="33"/>
      <c r="M29" s="34"/>
    </row>
    <row r="30" spans="1:13" ht="12.75">
      <c r="A30" s="32" t="s">
        <v>22</v>
      </c>
      <c r="B30" s="51" t="str">
        <f>Einzelergebnisse!A21</f>
        <v>Spieler 3</v>
      </c>
      <c r="C30" s="53"/>
      <c r="D30" s="33"/>
      <c r="E30" s="33"/>
      <c r="F30" s="34"/>
      <c r="G30" s="16"/>
      <c r="H30" s="32" t="s">
        <v>22</v>
      </c>
      <c r="I30" s="51" t="str">
        <f>Einzelergebnisse!H21</f>
        <v>Spieler 3</v>
      </c>
      <c r="J30" s="53"/>
      <c r="K30" s="33"/>
      <c r="L30" s="33"/>
      <c r="M30" s="34"/>
    </row>
    <row r="31" spans="1:13" ht="13.5" thickBot="1">
      <c r="A31" s="32"/>
      <c r="B31" s="33"/>
      <c r="C31" s="33"/>
      <c r="D31" s="33"/>
      <c r="E31" s="33"/>
      <c r="F31" s="34"/>
      <c r="G31" s="16"/>
      <c r="H31" s="32"/>
      <c r="I31" s="33"/>
      <c r="J31" s="33"/>
      <c r="K31" s="33"/>
      <c r="L31" s="33"/>
      <c r="M31" s="34"/>
    </row>
    <row r="32" spans="1:13" ht="13.5" thickBot="1">
      <c r="A32" s="35" t="s">
        <v>28</v>
      </c>
      <c r="B32" s="36" t="s">
        <v>23</v>
      </c>
      <c r="C32" s="36" t="s">
        <v>24</v>
      </c>
      <c r="D32" s="36" t="s">
        <v>25</v>
      </c>
      <c r="E32" s="36" t="s">
        <v>26</v>
      </c>
      <c r="F32" s="37" t="s">
        <v>27</v>
      </c>
      <c r="G32" s="16"/>
      <c r="H32" s="35" t="s">
        <v>28</v>
      </c>
      <c r="I32" s="36" t="s">
        <v>23</v>
      </c>
      <c r="J32" s="36" t="s">
        <v>24</v>
      </c>
      <c r="K32" s="36" t="s">
        <v>25</v>
      </c>
      <c r="L32" s="36" t="s">
        <v>26</v>
      </c>
      <c r="M32" s="37" t="s">
        <v>27</v>
      </c>
    </row>
    <row r="33" spans="1:13" ht="19.5" customHeight="1" thickBot="1">
      <c r="A33" s="35">
        <v>1</v>
      </c>
      <c r="B33" s="36"/>
      <c r="C33" s="36"/>
      <c r="D33" s="36"/>
      <c r="E33" s="36"/>
      <c r="F33" s="37"/>
      <c r="G33" s="16"/>
      <c r="H33" s="35">
        <v>1</v>
      </c>
      <c r="I33" s="36"/>
      <c r="J33" s="36"/>
      <c r="K33" s="36"/>
      <c r="L33" s="36"/>
      <c r="M33" s="37"/>
    </row>
    <row r="34" spans="1:13" ht="19.5" customHeight="1" thickBot="1">
      <c r="A34" s="35">
        <v>2</v>
      </c>
      <c r="B34" s="36"/>
      <c r="C34" s="36"/>
      <c r="D34" s="36"/>
      <c r="E34" s="36"/>
      <c r="F34" s="37"/>
      <c r="G34" s="16"/>
      <c r="H34" s="35">
        <v>2</v>
      </c>
      <c r="I34" s="36"/>
      <c r="J34" s="36"/>
      <c r="K34" s="36"/>
      <c r="L34" s="36"/>
      <c r="M34" s="37"/>
    </row>
    <row r="35" spans="1:13" ht="19.5" customHeight="1" thickBot="1">
      <c r="A35" s="35">
        <v>3</v>
      </c>
      <c r="B35" s="36"/>
      <c r="C35" s="36"/>
      <c r="D35" s="36"/>
      <c r="E35" s="36"/>
      <c r="F35" s="37"/>
      <c r="G35" s="16"/>
      <c r="H35" s="35">
        <v>3</v>
      </c>
      <c r="I35" s="36"/>
      <c r="J35" s="36"/>
      <c r="K35" s="36"/>
      <c r="L35" s="36"/>
      <c r="M35" s="37"/>
    </row>
    <row r="36" spans="1:13" ht="19.5" customHeight="1" thickBot="1">
      <c r="A36" s="38">
        <v>4</v>
      </c>
      <c r="B36" s="39"/>
      <c r="C36" s="39"/>
      <c r="D36" s="39"/>
      <c r="E36" s="39"/>
      <c r="F36" s="40"/>
      <c r="G36" s="16"/>
      <c r="H36" s="38">
        <v>4</v>
      </c>
      <c r="I36" s="39"/>
      <c r="J36" s="39"/>
      <c r="K36" s="39"/>
      <c r="L36" s="39"/>
      <c r="M36" s="40"/>
    </row>
    <row r="37" spans="1:13" ht="19.5" customHeight="1" thickBot="1">
      <c r="A37" s="41"/>
      <c r="B37" s="42"/>
      <c r="C37" s="42"/>
      <c r="D37" s="42"/>
      <c r="E37" s="42"/>
      <c r="F37" s="43"/>
      <c r="G37" s="16"/>
      <c r="H37" s="41"/>
      <c r="I37" s="42"/>
      <c r="J37" s="42"/>
      <c r="K37" s="42"/>
      <c r="L37" s="42"/>
      <c r="M37" s="43"/>
    </row>
    <row r="38" spans="1:13" ht="19.5" customHeight="1" thickBot="1">
      <c r="A38" s="44" t="s">
        <v>26</v>
      </c>
      <c r="B38" s="45"/>
      <c r="C38" s="45"/>
      <c r="D38" s="45"/>
      <c r="E38" s="45"/>
      <c r="F38" s="46"/>
      <c r="G38" s="16"/>
      <c r="H38" s="44" t="s">
        <v>26</v>
      </c>
      <c r="I38" s="45"/>
      <c r="J38" s="45"/>
      <c r="K38" s="45"/>
      <c r="L38" s="45"/>
      <c r="M38" s="46"/>
    </row>
    <row r="39" spans="1:13" ht="14.25" thickBot="1" thickTop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3.5" thickTop="1">
      <c r="A40" s="49" t="str">
        <f>A1</f>
        <v>Heimmannschaft</v>
      </c>
      <c r="B40" s="28"/>
      <c r="C40" s="28"/>
      <c r="D40" s="28"/>
      <c r="E40" s="28"/>
      <c r="F40" s="29"/>
      <c r="G40" s="16"/>
      <c r="H40" s="48" t="str">
        <f>A1</f>
        <v>Heimmannschaft</v>
      </c>
      <c r="I40" s="28"/>
      <c r="J40" s="28"/>
      <c r="K40" s="28"/>
      <c r="L40" s="28"/>
      <c r="M40" s="29"/>
    </row>
    <row r="41" spans="1:13" ht="13.5" customHeight="1" thickBot="1">
      <c r="A41" s="30"/>
      <c r="B41" s="50" t="str">
        <f>B2</f>
        <v>Gastmannschaft</v>
      </c>
      <c r="C41" s="31"/>
      <c r="D41" s="31"/>
      <c r="E41" s="224">
        <f>E15</f>
        <v>41126</v>
      </c>
      <c r="F41" s="225"/>
      <c r="G41" s="16"/>
      <c r="H41" s="30"/>
      <c r="I41" s="50" t="str">
        <f>B2</f>
        <v>Gastmannschaft</v>
      </c>
      <c r="J41" s="31"/>
      <c r="K41" s="31"/>
      <c r="L41" s="224">
        <f>E15</f>
        <v>41126</v>
      </c>
      <c r="M41" s="225"/>
    </row>
    <row r="42" spans="1:13" ht="12.75">
      <c r="A42" s="32"/>
      <c r="B42" s="33"/>
      <c r="C42" s="33"/>
      <c r="D42" s="33"/>
      <c r="E42" s="33"/>
      <c r="F42" s="34"/>
      <c r="G42" s="16"/>
      <c r="H42" s="32"/>
      <c r="I42" s="33"/>
      <c r="J42" s="33"/>
      <c r="K42" s="33"/>
      <c r="L42" s="33"/>
      <c r="M42" s="34"/>
    </row>
    <row r="43" spans="1:13" ht="12.75">
      <c r="A43" s="32" t="s">
        <v>22</v>
      </c>
      <c r="B43" s="51" t="str">
        <f>Einzelergebnisse!A28</f>
        <v>Spieler 4</v>
      </c>
      <c r="C43" s="53"/>
      <c r="D43" s="33"/>
      <c r="E43" s="33"/>
      <c r="F43" s="34"/>
      <c r="G43" s="16"/>
      <c r="H43" s="32" t="s">
        <v>22</v>
      </c>
      <c r="I43" s="51" t="str">
        <f>Einzelergebnisse!H28</f>
        <v>Spieler 4</v>
      </c>
      <c r="J43" s="52"/>
      <c r="K43" s="33"/>
      <c r="L43" s="33"/>
      <c r="M43" s="34"/>
    </row>
    <row r="44" spans="1:13" ht="13.5" thickBot="1">
      <c r="A44" s="32"/>
      <c r="B44" s="33"/>
      <c r="C44" s="33"/>
      <c r="D44" s="33"/>
      <c r="E44" s="33"/>
      <c r="F44" s="34"/>
      <c r="G44" s="16"/>
      <c r="H44" s="32"/>
      <c r="I44" s="33"/>
      <c r="J44" s="33"/>
      <c r="K44" s="33"/>
      <c r="L44" s="33"/>
      <c r="M44" s="34"/>
    </row>
    <row r="45" spans="1:13" ht="13.5" customHeight="1" thickBot="1">
      <c r="A45" s="35" t="s">
        <v>28</v>
      </c>
      <c r="B45" s="36" t="s">
        <v>23</v>
      </c>
      <c r="C45" s="36" t="s">
        <v>24</v>
      </c>
      <c r="D45" s="36" t="s">
        <v>25</v>
      </c>
      <c r="E45" s="36" t="s">
        <v>26</v>
      </c>
      <c r="F45" s="37" t="s">
        <v>27</v>
      </c>
      <c r="G45" s="16"/>
      <c r="H45" s="35" t="s">
        <v>28</v>
      </c>
      <c r="I45" s="36" t="s">
        <v>23</v>
      </c>
      <c r="J45" s="36" t="s">
        <v>24</v>
      </c>
      <c r="K45" s="36" t="s">
        <v>25</v>
      </c>
      <c r="L45" s="36" t="s">
        <v>26</v>
      </c>
      <c r="M45" s="37" t="s">
        <v>27</v>
      </c>
    </row>
    <row r="46" spans="1:13" ht="19.5" customHeight="1" thickBot="1">
      <c r="A46" s="35">
        <v>1</v>
      </c>
      <c r="B46" s="36"/>
      <c r="C46" s="36"/>
      <c r="D46" s="36"/>
      <c r="E46" s="36"/>
      <c r="F46" s="37"/>
      <c r="G46" s="16"/>
      <c r="H46" s="35">
        <v>1</v>
      </c>
      <c r="I46" s="36"/>
      <c r="J46" s="36"/>
      <c r="K46" s="36"/>
      <c r="L46" s="36"/>
      <c r="M46" s="37"/>
    </row>
    <row r="47" spans="1:13" ht="19.5" customHeight="1" thickBot="1">
      <c r="A47" s="35">
        <v>2</v>
      </c>
      <c r="B47" s="36"/>
      <c r="C47" s="36"/>
      <c r="D47" s="36"/>
      <c r="E47" s="36"/>
      <c r="F47" s="37"/>
      <c r="G47" s="16"/>
      <c r="H47" s="35">
        <v>2</v>
      </c>
      <c r="I47" s="36"/>
      <c r="J47" s="36"/>
      <c r="K47" s="36"/>
      <c r="L47" s="36"/>
      <c r="M47" s="37"/>
    </row>
    <row r="48" spans="1:13" ht="19.5" customHeight="1" thickBot="1">
      <c r="A48" s="35">
        <v>3</v>
      </c>
      <c r="B48" s="36"/>
      <c r="C48" s="36"/>
      <c r="D48" s="36"/>
      <c r="E48" s="36"/>
      <c r="F48" s="37"/>
      <c r="G48" s="16"/>
      <c r="H48" s="35">
        <v>3</v>
      </c>
      <c r="I48" s="36"/>
      <c r="J48" s="36"/>
      <c r="K48" s="36"/>
      <c r="L48" s="36"/>
      <c r="M48" s="37"/>
    </row>
    <row r="49" spans="1:13" ht="19.5" customHeight="1" thickBot="1">
      <c r="A49" s="38">
        <v>4</v>
      </c>
      <c r="B49" s="39"/>
      <c r="C49" s="39"/>
      <c r="D49" s="39"/>
      <c r="E49" s="39"/>
      <c r="F49" s="40"/>
      <c r="G49" s="16"/>
      <c r="H49" s="38">
        <v>4</v>
      </c>
      <c r="I49" s="39"/>
      <c r="J49" s="39"/>
      <c r="K49" s="39"/>
      <c r="L49" s="39"/>
      <c r="M49" s="40"/>
    </row>
    <row r="50" spans="1:13" ht="19.5" customHeight="1" thickBot="1">
      <c r="A50" s="41"/>
      <c r="B50" s="42"/>
      <c r="C50" s="42"/>
      <c r="D50" s="42"/>
      <c r="E50" s="42"/>
      <c r="F50" s="43"/>
      <c r="G50" s="16"/>
      <c r="H50" s="41"/>
      <c r="I50" s="42"/>
      <c r="J50" s="42"/>
      <c r="K50" s="42"/>
      <c r="L50" s="42"/>
      <c r="M50" s="43"/>
    </row>
    <row r="51" spans="1:13" ht="19.5" customHeight="1" thickBot="1">
      <c r="A51" s="44" t="s">
        <v>26</v>
      </c>
      <c r="B51" s="45"/>
      <c r="C51" s="45"/>
      <c r="D51" s="45"/>
      <c r="E51" s="45"/>
      <c r="F51" s="46"/>
      <c r="G51" s="16"/>
      <c r="H51" s="44" t="s">
        <v>26</v>
      </c>
      <c r="I51" s="45"/>
      <c r="J51" s="45"/>
      <c r="K51" s="45"/>
      <c r="L51" s="45"/>
      <c r="M51" s="46"/>
    </row>
    <row r="52" ht="13.5" thickTop="1"/>
  </sheetData>
  <sheetProtection password="8C3B" sheet="1" objects="1" scenarios="1" selectLockedCells="1" selectUnlockedCells="1"/>
  <mergeCells count="8">
    <mergeCell ref="E41:F41"/>
    <mergeCell ref="L41:M41"/>
    <mergeCell ref="E2:F2"/>
    <mergeCell ref="L2:M2"/>
    <mergeCell ref="E15:F15"/>
    <mergeCell ref="L15:M15"/>
    <mergeCell ref="E28:F28"/>
    <mergeCell ref="L28:M28"/>
  </mergeCells>
  <printOptions verticalCentered="1"/>
  <pageMargins left="0.5905511811023623" right="0.3937007874015748" top="0.1968503937007874" bottom="0.1968503937007874" header="0.3937007874015748" footer="0.4330708661417323"/>
  <pageSetup fitToHeight="1" fitToWidth="1" horizontalDpi="300" verticalDpi="300" orientation="portrait" paperSize="9" scale="90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23"/>
  <sheetViews>
    <sheetView showGridLines="0" showRowColHeaders="0" workbookViewId="0" topLeftCell="A1">
      <selection activeCell="A7" sqref="A7"/>
    </sheetView>
  </sheetViews>
  <sheetFormatPr defaultColWidth="11.421875" defaultRowHeight="12.75"/>
  <cols>
    <col min="1" max="16384" width="11.421875" style="57" customWidth="1"/>
  </cols>
  <sheetData>
    <row r="1" ht="18">
      <c r="A1" s="57" t="s">
        <v>34</v>
      </c>
    </row>
    <row r="3" ht="18">
      <c r="A3" s="57" t="s">
        <v>35</v>
      </c>
    </row>
    <row r="5" ht="18">
      <c r="A5" s="57" t="s">
        <v>36</v>
      </c>
    </row>
    <row r="6" ht="18">
      <c r="A6" s="57" t="s">
        <v>67</v>
      </c>
    </row>
    <row r="7" ht="18">
      <c r="A7" s="57" t="s">
        <v>44</v>
      </c>
    </row>
    <row r="8" ht="18">
      <c r="A8" s="57" t="s">
        <v>45</v>
      </c>
    </row>
    <row r="10" ht="18">
      <c r="A10" s="57" t="s">
        <v>37</v>
      </c>
    </row>
    <row r="12" ht="18">
      <c r="A12" s="57" t="s">
        <v>38</v>
      </c>
    </row>
    <row r="13" ht="18">
      <c r="A13" s="57" t="s">
        <v>39</v>
      </c>
    </row>
    <row r="15" ht="18">
      <c r="A15" s="57" t="s">
        <v>40</v>
      </c>
    </row>
    <row r="16" ht="18">
      <c r="A16" s="57" t="s">
        <v>41</v>
      </c>
    </row>
    <row r="18" ht="18">
      <c r="A18" s="57" t="s">
        <v>46</v>
      </c>
    </row>
    <row r="19" ht="18">
      <c r="A19" s="57" t="s">
        <v>42</v>
      </c>
    </row>
    <row r="21" ht="18">
      <c r="A21" s="57" t="s">
        <v>43</v>
      </c>
    </row>
    <row r="23" ht="18">
      <c r="A23" s="58" t="s">
        <v>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Böhm-Schweizer, Siegfried Zipprodt</dc:creator>
  <cp:keywords/>
  <dc:description/>
  <cp:lastModifiedBy>Frank Breitbarth</cp:lastModifiedBy>
  <cp:lastPrinted>2009-09-22T19:26:18Z</cp:lastPrinted>
  <dcterms:created xsi:type="dcterms:W3CDTF">2004-09-08T05:00:16Z</dcterms:created>
  <dcterms:modified xsi:type="dcterms:W3CDTF">2012-08-05T10:42:16Z</dcterms:modified>
  <cp:category/>
  <cp:version/>
  <cp:contentType/>
  <cp:contentStatus/>
</cp:coreProperties>
</file>